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64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8" i="1"/>
  <c r="G19" i="1"/>
  <c r="G22" i="1"/>
  <c r="G23" i="1"/>
  <c r="G24" i="1"/>
  <c r="G25" i="1"/>
  <c r="G26" i="1"/>
  <c r="G27" i="1"/>
  <c r="G30" i="1"/>
  <c r="G34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20" i="1" s="1"/>
  <c r="G57" i="1"/>
  <c r="G58" i="1"/>
  <c r="G59" i="1"/>
  <c r="G61" i="1"/>
  <c r="G62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8" i="1"/>
  <c r="G99" i="1"/>
  <c r="G100" i="1"/>
  <c r="G101" i="1"/>
  <c r="G102" i="1"/>
  <c r="G103" i="1"/>
  <c r="G104" i="1"/>
  <c r="G105" i="1"/>
  <c r="G106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C3" i="1" l="1"/>
  <c r="G21" i="1"/>
  <c r="G28" i="1" s="1"/>
  <c r="G35" i="1" l="1"/>
  <c r="G36" i="1"/>
  <c r="G37" i="1" l="1"/>
  <c r="G38" i="1" s="1"/>
</calcChain>
</file>

<file path=xl/sharedStrings.xml><?xml version="1.0" encoding="utf-8"?>
<sst xmlns="http://schemas.openxmlformats.org/spreadsheetml/2006/main" count="456" uniqueCount="173">
  <si>
    <t>Cenová úroveň položek je vlastní. Přesuny hmot jsou součástí jednotlivých položek.</t>
  </si>
  <si>
    <t>IDENTIFIKAČNÍ ÚDAJE STAVBY</t>
  </si>
  <si>
    <t>VYPRACOVAL:</t>
  </si>
  <si>
    <t>Pavel Stavjaník</t>
  </si>
  <si>
    <t>CEN. ÚR.:</t>
  </si>
  <si>
    <t>STAVBA:</t>
  </si>
  <si>
    <t>Nemocnice Milosrdných bratří Brno - rekonstrukce pokojů 2.NP</t>
  </si>
  <si>
    <t>DATUM:</t>
  </si>
  <si>
    <t>OBEJKT:</t>
  </si>
  <si>
    <t>ZTI</t>
  </si>
  <si>
    <t>PLATNOST:</t>
  </si>
  <si>
    <t>INVESTOR:</t>
  </si>
  <si>
    <t>Nemocnice Milosrdných bratří Brno, p.o. Polní 3, 639 00 Brno</t>
  </si>
  <si>
    <t>PŘÍLOHA:</t>
  </si>
  <si>
    <t>MÍSTO STAVBY:</t>
  </si>
  <si>
    <t>Brno, Polní 3</t>
  </si>
  <si>
    <t>STUPEŇ:</t>
  </si>
  <si>
    <t>JP</t>
  </si>
  <si>
    <t>ZAKÁZKA:</t>
  </si>
  <si>
    <t>CVP</t>
  </si>
  <si>
    <t>CZCPA</t>
  </si>
  <si>
    <t>popis</t>
  </si>
  <si>
    <t>měr. jed.</t>
  </si>
  <si>
    <t>počet</t>
  </si>
  <si>
    <t>dodávka</t>
  </si>
  <si>
    <t>dodávka cel.</t>
  </si>
  <si>
    <t>REKAPITULACE STAVEBNÍHO ROZPOČTU HSV A PSV</t>
  </si>
  <si>
    <t>CELKEM</t>
  </si>
  <si>
    <t>HSV PŘEMÍSTĚNÍ VÝKOPKU/SUTI</t>
  </si>
  <si>
    <t>HSV KONSTRUKCE ZE ZEMIN/ULOŽENÍ SUTI</t>
  </si>
  <si>
    <t>DEMONTÁŽE A BOURÁNÍ</t>
  </si>
  <si>
    <t>MEZISOUČET PRACÍ HSV</t>
  </si>
  <si>
    <t>PSV TEPELNÉ IZOLACE</t>
  </si>
  <si>
    <t>PSV KANALIZACE</t>
  </si>
  <si>
    <t>PSV VODOVOD</t>
  </si>
  <si>
    <t>PSV ZAŘIZOVACÍ PŘEDMĚTY</t>
  </si>
  <si>
    <t>PSV KOVOVÉ KONSTRUKCE</t>
  </si>
  <si>
    <t>MEZISOUČET PRACÍ PSV</t>
  </si>
  <si>
    <t>MEZISOUČET PRACÍ HSV A PSV</t>
  </si>
  <si>
    <t>VZDÁLENOST SKLÁDKY</t>
  </si>
  <si>
    <t>km</t>
  </si>
  <si>
    <t>PŘEDÁNÍ STAVBY</t>
  </si>
  <si>
    <t>HODINA</t>
  </si>
  <si>
    <t>ROZBOR VODY</t>
  </si>
  <si>
    <t>KUS</t>
  </si>
  <si>
    <t>DOKUMENTACE SKUTEČNÉHO PROVEDENÍ</t>
  </si>
  <si>
    <t xml:space="preserve">  </t>
  </si>
  <si>
    <t xml:space="preserve"> </t>
  </si>
  <si>
    <t>CELKEM OSTATNÍ NÁKLADY</t>
  </si>
  <si>
    <t>MIMOSTAVENIŠTNÍ DOPRAVA A DOPRAVA ZAMĚSTNANCŮ</t>
  </si>
  <si>
    <t>ZAŘÍZENÍ STAVENIŠTĚ</t>
  </si>
  <si>
    <t>CELKEM VRN</t>
  </si>
  <si>
    <t>CELKEM STAVEBNÍ PRÁCE HSV, PSV, VRN a HZS BEZ DPH</t>
  </si>
  <si>
    <t>45111000-8</t>
  </si>
  <si>
    <t>43.22.11</t>
  </si>
  <si>
    <t>DEMONTÁŽ PP TRUB</t>
  </si>
  <si>
    <t>METR</t>
  </si>
  <si>
    <t>DEMONTÁŽ PP TRUBEK</t>
  </si>
  <si>
    <t>DEMONTÁŽ PŘEDSTĚNOVÉHO SPLACHOVAČE</t>
  </si>
  <si>
    <t>DEMONTÁŽ KLOZETŮ</t>
  </si>
  <si>
    <t>DEMONTÁŽ UMYVADEL</t>
  </si>
  <si>
    <t>DEMONTÁŽ BATERIÍ</t>
  </si>
  <si>
    <t>DEMONTÁŽ ODPADNÍCH VENTILŮ</t>
  </si>
  <si>
    <t>DEMONTÁŽ ZÁPACHOVÝCH UZÁVĚREK</t>
  </si>
  <si>
    <t>DEMONTÁŽ KONZOL</t>
  </si>
  <si>
    <t>VYBOURÁNÍ RÝH 70×70 MM</t>
  </si>
  <si>
    <t>VYBOURÁNÍ RÝH 150×150 MM</t>
  </si>
  <si>
    <t>SVISLÉ PŘEMÍSTĚNÍ SUTI A HMOT DO VÝŠKY 3,5 M</t>
  </si>
  <si>
    <t>TUNA</t>
  </si>
  <si>
    <t>SVISLÉ PŘEMÍSTĚNÍ SUTI A HMOT ZA KAŽDÝCH 3,5 M</t>
  </si>
  <si>
    <t>CELKEM DEMONTÁŽE A BOURÁNÍ</t>
  </si>
  <si>
    <t>C01</t>
  </si>
  <si>
    <t>45252124-3</t>
  </si>
  <si>
    <t>NAKLÁDÁNÍ SUTI</t>
  </si>
  <si>
    <t>VODOROVNÉ PŘEMÍSTĚNÍ SUTI</t>
  </si>
  <si>
    <t>CELKEM PŘEMÍSTĚNÍ VÝKOPKU/SUTI</t>
  </si>
  <si>
    <t>A01</t>
  </si>
  <si>
    <t>ULOŽENÍ SUTI Z REKONSTRUKCÍ NA SKLÁDKU</t>
  </si>
  <si>
    <t>POPLATEK ZA ULOŽENÍ SUTI Z REKONSTRUKCÍ NA SKLÁDKU</t>
  </si>
  <si>
    <t>CELKEM KONSTRUKCE ZE ZEMIN</t>
  </si>
  <si>
    <t>76211100-6</t>
  </si>
  <si>
    <t>MONTÁŽ IZOLACE Z LEHČENÝCH HMOT DO D 25 MM</t>
  </si>
  <si>
    <t>MONTÁŽ IZOLACE KANALIZACE Z LEHČENÝCH HMOT DO D 160 MM</t>
  </si>
  <si>
    <t>28815210-3</t>
  </si>
  <si>
    <t>SILIKONOVÁNÍ SPAR ZAŘIZOVACÍCH PŘEDMĚTŮ</t>
  </si>
  <si>
    <t>SILIKONOVÝ TMEL S PROTIPLÍSŇOVOU ÚPRAVOU, BARVA DLE ZP</t>
  </si>
  <si>
    <t>45321000-3</t>
  </si>
  <si>
    <t>IZOLACE TRUBEK DN/T 18/6 Z PĚNĚNÉHO PE</t>
  </si>
  <si>
    <t>IZOLACE TRUBEK DN/T 22/6 Z PĚNĚNÉHO PE</t>
  </si>
  <si>
    <t>NÁVLEKOVÁ HADICE AKUSTIK 35×3</t>
  </si>
  <si>
    <t>NÁVLEKOVÁ HADICE AKUSTIK 42×3</t>
  </si>
  <si>
    <t>NÁVLEKOVÁ HADICE AKUSTIK 50×3</t>
  </si>
  <si>
    <t>NÁVLEKOVÁ HADICE AKUSTIK 110×5</t>
  </si>
  <si>
    <t>LEPIDLO 1 L</t>
  </si>
  <si>
    <t>LITR</t>
  </si>
  <si>
    <t>LEPIDLO NA PĚNĚNÝ POLYETYLEN 80G</t>
  </si>
  <si>
    <t>PÁSKA SAMOLEPÍCÍ AL (50 M)</t>
  </si>
  <si>
    <t>SPONKA PLASTOVÁ K IZOLACI TRUBEK</t>
  </si>
  <si>
    <t>CELKEM TEPELNÉ IZOLACE</t>
  </si>
  <si>
    <t>OBOR:</t>
  </si>
  <si>
    <t>45332300-6</t>
  </si>
  <si>
    <t>MONTÁŽ POTRUBÍ Z PLASTOVÝCH HRDLOVÝCH TRUB DO D 150</t>
  </si>
  <si>
    <t>POTRUBÍ PPs HRDLOVÉ ODPADNÍ D 110 - HT VČ TVAROVEK</t>
  </si>
  <si>
    <t xml:space="preserve">MONTÁŽ POTRUBÍ Z PLASTOVÝCH TRUB DO D 50 </t>
  </si>
  <si>
    <t>POTRUBÍ PPs HRDLOVÉ ODPADNÍ D  32 - HT VČ TVAROVEK</t>
  </si>
  <si>
    <t>POTRUBÍ PPs HRDLOVÉ ODPADNÍ D  40 - HT VČ TVAROVEK</t>
  </si>
  <si>
    <t>POTRUBÍ PPs HRDLOVÉ ODPADNÍ D  50 - HT VČ TVAROVEK</t>
  </si>
  <si>
    <t>VSAZENÍ ODBOČKY DO HRDLOVÉHO POTRUBÍ</t>
  </si>
  <si>
    <t>MONTÁŽ SEDLOVÉ ODBOČKY NA HRDLOVÉHO POTRUBÍ</t>
  </si>
  <si>
    <t>SEDLOVÁ ODBOČKA ŠROUBOVANÁ HT 110/40</t>
  </si>
  <si>
    <t>VYVEDENÍ KANALIZAČNÍCH VÝPUSTEK DO D 63</t>
  </si>
  <si>
    <t>VYVEDENÍ KANALIZAČNÍCH VÝPUSTEK DO D 110</t>
  </si>
  <si>
    <t>NAPOJENÍ VZT JEDNOTKY/KAZETY NA ODVOD KONDENZÁTU</t>
  </si>
  <si>
    <t>HL 01088D TĚSNĚNÍ PRO NASUNUTÍ DN32 X D12-18MM</t>
  </si>
  <si>
    <t>MONTÁŽ UZÁVĚREK ZÁPACH PODLAHOVÝCH A ZPĚTNÝCH KLAPEK</t>
  </si>
  <si>
    <t>HL 540 PODLAHOVÁ VPUST PR DRAIN H=80 MM IZOLACE PRO STĚRKY DN 50</t>
  </si>
  <si>
    <t>CELKEM KANALIZACE</t>
  </si>
  <si>
    <t>45332200-5</t>
  </si>
  <si>
    <t>POTRUBÍ LISOVANÉ VSAZENÍ ODBOČKY DO 32 MM</t>
  </si>
  <si>
    <t>MONTÁŽ POTRUBÍ S LISOVANÝMI SPOJI DO D 26</t>
  </si>
  <si>
    <t>MLC PEX-AL POTRUBÍ VČETNĚ UCHYCENÍ A TVAROVEK LISOVANÉ D16</t>
  </si>
  <si>
    <t>MLC PEX-AL POTRUBÍ VČETNĚ UCHYCENÍ A TVAROVEK LISOVANÉ D20</t>
  </si>
  <si>
    <t>VYVEDENÍ UPEVNĚNÍ VÝPUSTEK DO DN 50</t>
  </si>
  <si>
    <t>29131400-0</t>
  </si>
  <si>
    <t>KOHOUT KULOVÝ POCHROMOVANÝ R250D 1/2"</t>
  </si>
  <si>
    <t>TLAKOVÁ ZKOUŠKA VODOVODNÍHO POTRUBÍ 50</t>
  </si>
  <si>
    <t>PROPLACH A DEZINFEKCE POTRUBÍ DO DN 100</t>
  </si>
  <si>
    <t>CELKEM VODOVOD</t>
  </si>
  <si>
    <t>45332400-7</t>
  </si>
  <si>
    <t>MONTÁŽ SPLACHOVACÍCH NÁDRŽÍ PRO ZÁVĚSNÉ KLOZETY/VÝLEVKY</t>
  </si>
  <si>
    <t>INSTALAČNÍ PRVEK ZÁVĚSNÉHO WC DO LEHKÝCH KONSTRKCÍ VÝŠKA 1100 PRO TP</t>
  </si>
  <si>
    <t>KRYCÍ DESKA BÍLÁ + PNEUMATICKÉ OVLÁDÁNÍ POD OMÍTKU</t>
  </si>
  <si>
    <t>MONTÁŽ KLOZETOVÝCH MÍS NORMÁLNÍCH/NÁSTĚNNÝCH</t>
  </si>
  <si>
    <t>26214000-1</t>
  </si>
  <si>
    <t>KLOZET ZÁVĚSNÝ 355×700 BÍLÝ S HLUBOKÝM SPLACHOVÁNÍM PRO TP</t>
  </si>
  <si>
    <t>TLUMÍCÍ PODLOŽKA POD ZÁVĚSNÝ KLOZET/BIDET 37131000</t>
  </si>
  <si>
    <t>SEDÁTKO  DURAPLAST PRO TP</t>
  </si>
  <si>
    <t>MONTÁŽ UMYVADEL SE SIFONEM NA KOTEV ŠROUBY</t>
  </si>
  <si>
    <t>UMYVADLO BÍLÉ S OTVOREM PRO BATERII 550</t>
  </si>
  <si>
    <t>HL 134.0 PP SIFON UMYVADLOVÝ PODOMÍTKOVÝ 5/4"</t>
  </si>
  <si>
    <t>HL 134.1 K PŘIPOJOVACÍ SOUPRAVA K HL 134/HL 4000 - BÍLÁ</t>
  </si>
  <si>
    <t>MONTÁŽ DŘEZŮ V KUCHYŇSKÉ SESTAVĚ</t>
  </si>
  <si>
    <t>HL 100G50 PP SIFON 50</t>
  </si>
  <si>
    <t>MONTÁŽ VENTILŮ ROHOVÝCH G 1/2"</t>
  </si>
  <si>
    <t>ROHOVÝ VENTIL 049170699 G 1/2" S ROZETOU</t>
  </si>
  <si>
    <t>MONTÁŽ BATERIÍ STOJÁNKOVÝCH/DÁVKOVAČŮ STOJÁNKOVÝCH</t>
  </si>
  <si>
    <t>MONTÁŽ BATERIÍ SPRCHOVÝCH</t>
  </si>
  <si>
    <t>BATERIE UMYVADLOVÁ STOJÁNKOVÁ CHROM SILK MOVE KERAM KARTUŠÍ BEZ ODP VENTILU</t>
  </si>
  <si>
    <t>BATERIE DŘEZOVÁ STOJÁNKOVÁ CHROM A SILK MOVE KERAM KARTUŠÍ</t>
  </si>
  <si>
    <t>TERMOSTATICKÁ SPRCHOVÁ BATERIE 800 34565002 SE SPRCHOVÝM SETEM</t>
  </si>
  <si>
    <t>MONTÁŽ ZÁPACHOVÝCH UZÁVĚREK A ODP PRVKŮ</t>
  </si>
  <si>
    <t>HL 136N PP SIFON PRO ODVOD KONDENZÁTU D32/DN 40</t>
  </si>
  <si>
    <t>HL 138 PP SIFON PRO ODVOD KONDENZÁTU DN32 PODOMÍTKOVÝ</t>
  </si>
  <si>
    <t>CELKEM ZAŘIZOVACÍ PŘEDMĚTY</t>
  </si>
  <si>
    <t>45223100-7</t>
  </si>
  <si>
    <t>MONTÁŽ ATYP KOV KCÍ DO 5 KG</t>
  </si>
  <si>
    <t>KG</t>
  </si>
  <si>
    <t>28500000-7</t>
  </si>
  <si>
    <t>OBJÍMKA S PRYŽÍ MP-PI M8 16-20</t>
  </si>
  <si>
    <t>OBJÍMKA S PRYŽÍ MP-PI M8 20-24</t>
  </si>
  <si>
    <t>OBJÍMKA S PRYŽÍ MP-PI M8 32-36</t>
  </si>
  <si>
    <t>OBJÍMKA S PRYŽÍ MP-PI M8 107-115</t>
  </si>
  <si>
    <t>ZÁVITOVÁ TYČ AM M8 2 M</t>
  </si>
  <si>
    <t>MATICE M8</t>
  </si>
  <si>
    <t>PODLOŽKA 8.4 MM/16 MM</t>
  </si>
  <si>
    <t>ZAVĚŠOVACÍ SPONA JEDNOBODOVÁ M8</t>
  </si>
  <si>
    <t xml:space="preserve">FIXAČNÍ ČEP PRO PODPĚRY MM MM-ST-M8 40MM </t>
  </si>
  <si>
    <t xml:space="preserve">FIXAČNÍ ČEP PRO PODPĚRY MM MM-ST-M8 70MM </t>
  </si>
  <si>
    <t>UPEVŇOVACÍ ŠROUB DO BETONU/UNIVERZÁLNÍ HUS3-P 6 60 MM S PLOCHOU HLAVOU</t>
  </si>
  <si>
    <t>NOSNÍK MQ-41 2M</t>
  </si>
  <si>
    <t>PŘEDMONTOVANÝ ÚHELNÍK MQW-Q2</t>
  </si>
  <si>
    <t>NOSNÍKOVÁ PATKA MQV-2/2 D-14</t>
  </si>
  <si>
    <t>CELKEM KOVOVÉ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</si>
</sst>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7" formatCode="#,##0.00\ &quot;Kč&quot;;\-#,##0.00\ &quot;Kč&quot;"/>
  </numFmts>
  <fonts count="20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32"/>
      <name val="Arial CE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b/>
      <sz val="10"/>
      <name val="Arial"/>
      <family val="2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0"/>
      <name val="Arial CE"/>
      <charset val="238"/>
    </font>
    <font>
      <sz val="10"/>
      <color indexed="39"/>
      <name val="Arial CE"/>
      <charset val="238"/>
    </font>
    <font>
      <b/>
      <sz val="4"/>
      <color indexed="42"/>
      <name val="Arial CE"/>
      <charset val="238"/>
    </font>
    <font>
      <b/>
      <sz val="4"/>
      <color indexed="9"/>
      <name val="Arial CE"/>
      <charset val="238"/>
    </font>
    <font>
      <sz val="1"/>
      <color indexed="42"/>
      <name val="Arial CE"/>
      <charset val="238"/>
    </font>
    <font>
      <sz val="10"/>
      <color indexed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4"/>
        <bgColor indexed="22"/>
      </patternFill>
    </fill>
    <fill>
      <patternFill patternType="solid">
        <fgColor indexed="18"/>
        <bgColor indexed="18"/>
      </patternFill>
    </fill>
    <fill>
      <patternFill patternType="solid">
        <fgColor indexed="44"/>
        <bgColor indexed="9"/>
      </patternFill>
    </fill>
    <fill>
      <patternFill patternType="solid">
        <fgColor indexed="9"/>
        <bgColor indexed="22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top"/>
    </xf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1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4" fillId="0" borderId="0" applyFont="0" applyFill="0" applyBorder="0" applyAlignment="0" applyProtection="0"/>
  </cellStyleXfs>
  <cellXfs count="60">
    <xf numFmtId="0" fontId="0" fillId="0" borderId="0" xfId="0" applyAlignment="1"/>
    <xf numFmtId="0" fontId="0" fillId="2" borderId="0" xfId="3" applyNumberFormat="1" applyFont="1" applyFill="1"/>
    <xf numFmtId="0" fontId="0" fillId="0" borderId="0" xfId="3" applyNumberFormat="1" applyFont="1"/>
    <xf numFmtId="0" fontId="0" fillId="3" borderId="0" xfId="3" applyNumberFormat="1" applyFont="1" applyFill="1"/>
    <xf numFmtId="0" fontId="15" fillId="4" borderId="0" xfId="3" applyNumberFormat="1" applyFont="1" applyFill="1" applyAlignment="1">
      <alignment horizontal="center"/>
    </xf>
    <xf numFmtId="0" fontId="4" fillId="0" borderId="0" xfId="3" applyNumberFormat="1" applyFont="1" applyAlignment="1">
      <alignment horizontal="center"/>
    </xf>
    <xf numFmtId="0" fontId="0" fillId="3" borderId="0" xfId="3" applyNumberFormat="1" applyFont="1" applyFill="1" applyAlignment="1">
      <alignment horizontal="center"/>
    </xf>
    <xf numFmtId="0" fontId="5" fillId="0" borderId="0" xfId="3" applyNumberFormat="1" applyFont="1" applyAlignment="1">
      <alignment horizontal="center"/>
    </xf>
    <xf numFmtId="0" fontId="5" fillId="3" borderId="0" xfId="3" applyNumberFormat="1" applyFont="1" applyFill="1" applyAlignment="1">
      <alignment horizontal="center"/>
    </xf>
    <xf numFmtId="0" fontId="5" fillId="5" borderId="0" xfId="3" applyNumberFormat="1" applyFont="1" applyFill="1" applyAlignment="1">
      <alignment horizontal="center"/>
    </xf>
    <xf numFmtId="0" fontId="0" fillId="0" borderId="0" xfId="3" applyNumberFormat="1" applyFont="1" applyAlignment="1">
      <alignment horizontal="center"/>
    </xf>
    <xf numFmtId="0" fontId="0" fillId="6" borderId="0" xfId="3" applyNumberFormat="1" applyFont="1" applyFill="1"/>
    <xf numFmtId="0" fontId="6" fillId="0" borderId="0" xfId="3" applyNumberFormat="1" applyFont="1"/>
    <xf numFmtId="0" fontId="15" fillId="4" borderId="0" xfId="3" applyNumberFormat="1" applyFont="1" applyFill="1"/>
    <xf numFmtId="0" fontId="3" fillId="0" borderId="0" xfId="3" applyNumberFormat="1" applyFont="1"/>
    <xf numFmtId="0" fontId="3" fillId="3" borderId="0" xfId="3" applyNumberFormat="1" applyFont="1" applyFill="1"/>
    <xf numFmtId="0" fontId="0" fillId="5" borderId="0" xfId="3" applyNumberFormat="1" applyFont="1" applyFill="1"/>
    <xf numFmtId="0" fontId="4" fillId="0" borderId="0" xfId="3" applyNumberFormat="1" applyFont="1"/>
    <xf numFmtId="0" fontId="4" fillId="0" borderId="0" xfId="3" applyNumberFormat="1" applyFont="1" applyAlignment="1">
      <alignment horizontal="right"/>
    </xf>
    <xf numFmtId="0" fontId="7" fillId="2" borderId="0" xfId="3" applyNumberFormat="1" applyFont="1" applyFill="1"/>
    <xf numFmtId="0" fontId="8" fillId="0" borderId="0" xfId="3" applyNumberFormat="1" applyFont="1"/>
    <xf numFmtId="0" fontId="5" fillId="3" borderId="0" xfId="3" applyNumberFormat="1" applyFont="1" applyFill="1"/>
    <xf numFmtId="0" fontId="9" fillId="0" borderId="0" xfId="3" applyNumberFormat="1" applyFont="1"/>
    <xf numFmtId="0" fontId="9" fillId="3" borderId="0" xfId="3" applyNumberFormat="1" applyFont="1" applyFill="1"/>
    <xf numFmtId="0" fontId="9" fillId="5" borderId="0" xfId="3" applyNumberFormat="1" applyFont="1" applyFill="1"/>
    <xf numFmtId="0" fontId="0" fillId="2" borderId="0" xfId="3" applyNumberFormat="1" applyFont="1" applyFill="1" applyAlignment="1">
      <alignment horizontal="right"/>
    </xf>
    <xf numFmtId="0" fontId="0" fillId="0" borderId="0" xfId="3" applyNumberFormat="1" applyFont="1" applyAlignment="1">
      <alignment horizontal="right"/>
    </xf>
    <xf numFmtId="0" fontId="15" fillId="4" borderId="0" xfId="3" applyNumberFormat="1" applyFont="1" applyFill="1" applyAlignment="1">
      <alignment horizontal="right"/>
    </xf>
    <xf numFmtId="0" fontId="0" fillId="3" borderId="0" xfId="3" applyNumberFormat="1" applyFont="1" applyFill="1" applyAlignment="1">
      <alignment horizontal="right"/>
    </xf>
    <xf numFmtId="0" fontId="3" fillId="0" borderId="0" xfId="3" applyNumberFormat="1" applyFont="1" applyAlignment="1">
      <alignment horizontal="right"/>
    </xf>
    <xf numFmtId="0" fontId="3" fillId="3" borderId="0" xfId="3" applyNumberFormat="1" applyFont="1" applyFill="1" applyAlignment="1">
      <alignment horizontal="right"/>
    </xf>
    <xf numFmtId="0" fontId="10" fillId="0" borderId="0" xfId="3" applyNumberFormat="1" applyFont="1" applyAlignment="1">
      <alignment horizontal="distributed"/>
    </xf>
    <xf numFmtId="0" fontId="10" fillId="5" borderId="0" xfId="3" applyNumberFormat="1" applyFont="1" applyFill="1" applyAlignment="1">
      <alignment horizontal="distributed"/>
    </xf>
    <xf numFmtId="1" fontId="16" fillId="3" borderId="0" xfId="3" applyNumberFormat="1" applyFont="1" applyFill="1" applyAlignment="1">
      <alignment horizontal="center"/>
    </xf>
    <xf numFmtId="1" fontId="17" fillId="2" borderId="0" xfId="3" applyNumberFormat="1" applyFont="1" applyFill="1" applyAlignment="1">
      <alignment horizontal="center"/>
    </xf>
    <xf numFmtId="1" fontId="17" fillId="0" borderId="0" xfId="3" applyNumberFormat="1" applyFont="1" applyAlignment="1">
      <alignment horizontal="center"/>
    </xf>
    <xf numFmtId="0" fontId="11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right"/>
    </xf>
    <xf numFmtId="4" fontId="18" fillId="5" borderId="0" xfId="0" applyNumberFormat="1" applyFont="1" applyFill="1" applyAlignment="1"/>
    <xf numFmtId="0" fontId="11" fillId="0" borderId="0" xfId="3" applyNumberFormat="1" applyFont="1"/>
    <xf numFmtId="9" fontId="18" fillId="5" borderId="0" xfId="3" applyNumberFormat="1" applyFont="1" applyFill="1"/>
    <xf numFmtId="0" fontId="19" fillId="0" borderId="0" xfId="3" applyNumberFormat="1" applyFont="1"/>
    <xf numFmtId="2" fontId="12" fillId="0" borderId="0" xfId="0" applyNumberFormat="1" applyFont="1" applyAlignment="1"/>
    <xf numFmtId="0" fontId="9" fillId="0" borderId="0" xfId="3" applyNumberFormat="1" applyFont="1" applyAlignment="1">
      <alignment horizontal="right"/>
    </xf>
    <xf numFmtId="7" fontId="11" fillId="0" borderId="0" xfId="3" applyNumberFormat="1" applyFont="1"/>
    <xf numFmtId="7" fontId="11" fillId="3" borderId="0" xfId="3" applyNumberFormat="1" applyFont="1" applyFill="1"/>
    <xf numFmtId="0" fontId="3" fillId="5" borderId="0" xfId="3" applyNumberFormat="1" applyFont="1" applyFill="1"/>
    <xf numFmtId="2" fontId="13" fillId="0" borderId="0" xfId="3" applyNumberFormat="1" applyFont="1"/>
    <xf numFmtId="17" fontId="6" fillId="0" borderId="0" xfId="3" applyNumberFormat="1" applyFont="1"/>
    <xf numFmtId="15" fontId="6" fillId="0" borderId="0" xfId="3" applyNumberFormat="1" applyFont="1"/>
    <xf numFmtId="0" fontId="6" fillId="0" borderId="0" xfId="3" applyNumberFormat="1" applyFont="1" applyAlignment="1">
      <alignment horizontal="right"/>
    </xf>
    <xf numFmtId="7" fontId="11" fillId="5" borderId="0" xfId="3" applyNumberFormat="1" applyFont="1" applyFill="1"/>
    <xf numFmtId="7" fontId="0" fillId="0" borderId="0" xfId="3" applyNumberFormat="1" applyFont="1"/>
    <xf numFmtId="0" fontId="3" fillId="0" borderId="0" xfId="3" applyNumberFormat="1" applyFont="1" applyAlignment="1">
      <alignment horizontal="left"/>
    </xf>
    <xf numFmtId="0" fontId="2" fillId="6" borderId="0" xfId="3" applyNumberFormat="1" applyFont="1" applyFill="1" applyAlignment="1">
      <alignment horizontal="left"/>
    </xf>
    <xf numFmtId="0" fontId="2" fillId="0" borderId="0" xfId="3" applyNumberFormat="1" applyFont="1" applyAlignment="1">
      <alignment horizontal="left"/>
    </xf>
    <xf numFmtId="0" fontId="5" fillId="3" borderId="0" xfId="3" applyNumberFormat="1" applyFont="1" applyFill="1" applyAlignment="1">
      <alignment horizontal="left"/>
    </xf>
    <xf numFmtId="0" fontId="9" fillId="3" borderId="0" xfId="3" applyNumberFormat="1" applyFont="1" applyFill="1" applyAlignment="1">
      <alignment horizontal="left"/>
    </xf>
    <xf numFmtId="7" fontId="11" fillId="7" borderId="1" xfId="3" applyNumberFormat="1" applyFont="1" applyFill="1" applyBorder="1"/>
    <xf numFmtId="2" fontId="13" fillId="7" borderId="1" xfId="3" applyNumberFormat="1" applyFont="1" applyFill="1" applyBorder="1"/>
  </cellXfs>
  <cellStyles count="9">
    <cellStyle name="Comma0" xfId="1"/>
    <cellStyle name="Currency0" xfId="2"/>
    <cellStyle name="Čárka" xfId="3" builtinId="3"/>
    <cellStyle name="Date" xfId="4"/>
    <cellStyle name="Fixed" xfId="5"/>
    <cellStyle name="Heading 1" xfId="6"/>
    <cellStyle name="Heading 2" xfId="7"/>
    <cellStyle name="Normální" xfId="0" builtinId="0"/>
    <cellStyle name="Total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"/>
  <sheetViews>
    <sheetView tabSelected="1" workbookViewId="0">
      <selection activeCell="C46" sqref="C46"/>
    </sheetView>
  </sheetViews>
  <sheetFormatPr defaultColWidth="7.28515625" defaultRowHeight="12.75" x14ac:dyDescent="0.2"/>
  <cols>
    <col min="1" max="1" width="14.85546875" customWidth="1"/>
    <col min="2" max="2" width="8.42578125" customWidth="1"/>
    <col min="3" max="3" width="84.7109375" customWidth="1"/>
    <col min="4" max="4" width="7.85546875" customWidth="1"/>
    <col min="5" max="5" width="6.28515625" customWidth="1"/>
    <col min="6" max="6" width="11.140625" customWidth="1"/>
    <col min="7" max="7" width="14.42578125" customWidth="1"/>
  </cols>
  <sheetData>
    <row r="1" spans="1:7" x14ac:dyDescent="0.2">
      <c r="E1" s="2"/>
    </row>
    <row r="2" spans="1:7" x14ac:dyDescent="0.2">
      <c r="E2" s="2"/>
    </row>
    <row r="3" spans="1:7" ht="41.25" x14ac:dyDescent="0.6">
      <c r="A3" s="1"/>
      <c r="B3" s="1"/>
      <c r="C3" s="19" t="str">
        <f>IF(G20=0,"SOUPIS PRACÍ ZTI","ROZPOČET ZTI")</f>
        <v>SOUPIS PRACÍ ZTI</v>
      </c>
      <c r="D3" s="25"/>
      <c r="E3" s="1"/>
      <c r="F3" s="1"/>
      <c r="G3" s="1"/>
    </row>
    <row r="4" spans="1:7" ht="15" x14ac:dyDescent="0.25">
      <c r="A4" s="2"/>
      <c r="B4" s="2"/>
      <c r="C4" s="20" t="s">
        <v>0</v>
      </c>
      <c r="D4" s="26"/>
      <c r="E4" s="2"/>
    </row>
    <row r="5" spans="1:7" x14ac:dyDescent="0.2">
      <c r="A5" s="2"/>
      <c r="B5" s="2"/>
      <c r="C5" s="2"/>
      <c r="D5" s="26"/>
      <c r="E5" s="2"/>
    </row>
    <row r="6" spans="1:7" x14ac:dyDescent="0.2">
      <c r="A6" s="2"/>
      <c r="B6" s="2"/>
      <c r="C6" s="2"/>
      <c r="D6" s="26"/>
      <c r="E6" s="2"/>
    </row>
    <row r="7" spans="1:7" ht="18" x14ac:dyDescent="0.25">
      <c r="A7" s="3"/>
      <c r="B7" s="3"/>
      <c r="C7" s="21" t="s">
        <v>1</v>
      </c>
      <c r="D7" s="3"/>
      <c r="E7" s="3"/>
      <c r="F7" s="3"/>
      <c r="G7" s="3"/>
    </row>
    <row r="8" spans="1:7" ht="15.75" x14ac:dyDescent="0.25">
      <c r="A8" s="53" t="s">
        <v>2</v>
      </c>
      <c r="B8" s="11"/>
      <c r="C8" s="54" t="s">
        <v>3</v>
      </c>
      <c r="D8" s="11"/>
      <c r="E8" s="11"/>
      <c r="F8" s="14" t="s">
        <v>4</v>
      </c>
      <c r="G8" s="48">
        <f>G9-30</f>
        <v>45885</v>
      </c>
    </row>
    <row r="9" spans="1:7" ht="15.75" x14ac:dyDescent="0.25">
      <c r="A9" s="53" t="s">
        <v>5</v>
      </c>
      <c r="B9" s="12"/>
      <c r="C9" s="55" t="s">
        <v>6</v>
      </c>
      <c r="D9" s="2"/>
      <c r="E9" s="2"/>
      <c r="F9" s="14" t="s">
        <v>7</v>
      </c>
      <c r="G9" s="49">
        <f>TODAY()</f>
        <v>45915</v>
      </c>
    </row>
    <row r="10" spans="1:7" ht="15.75" x14ac:dyDescent="0.25">
      <c r="A10" s="53" t="s">
        <v>8</v>
      </c>
      <c r="B10" s="12"/>
      <c r="C10" s="55" t="s">
        <v>9</v>
      </c>
      <c r="D10" s="2"/>
      <c r="E10" s="2"/>
      <c r="F10" s="14" t="s">
        <v>10</v>
      </c>
      <c r="G10" s="48">
        <f>G9+15</f>
        <v>45930</v>
      </c>
    </row>
    <row r="11" spans="1:7" ht="15.75" x14ac:dyDescent="0.25">
      <c r="A11" s="53" t="s">
        <v>11</v>
      </c>
      <c r="B11" s="12"/>
      <c r="C11" s="55" t="s">
        <v>12</v>
      </c>
      <c r="D11" s="2"/>
      <c r="E11" s="2"/>
      <c r="F11" s="14" t="s">
        <v>13</v>
      </c>
      <c r="G11" s="12"/>
    </row>
    <row r="12" spans="1:7" ht="15.75" x14ac:dyDescent="0.25">
      <c r="A12" s="53" t="s">
        <v>14</v>
      </c>
      <c r="B12" s="12"/>
      <c r="C12" s="55" t="s">
        <v>15</v>
      </c>
      <c r="D12" s="2"/>
      <c r="E12" s="2"/>
      <c r="F12" s="14" t="s">
        <v>16</v>
      </c>
      <c r="G12" s="50" t="s">
        <v>17</v>
      </c>
    </row>
    <row r="13" spans="1:7" ht="15.75" x14ac:dyDescent="0.25">
      <c r="A13" s="53" t="s">
        <v>18</v>
      </c>
      <c r="B13" s="12"/>
      <c r="C13" s="55">
        <v>46036</v>
      </c>
      <c r="D13" s="2"/>
      <c r="E13" s="2"/>
      <c r="F13" s="2"/>
      <c r="G13" s="2"/>
    </row>
    <row r="14" spans="1:7" x14ac:dyDescent="0.2">
      <c r="A14" s="4"/>
      <c r="B14" s="13"/>
      <c r="C14" s="13"/>
      <c r="D14" s="27"/>
      <c r="E14" s="13"/>
      <c r="F14" s="13"/>
      <c r="G14" s="13"/>
    </row>
    <row r="15" spans="1:7" x14ac:dyDescent="0.2">
      <c r="A15" s="5" t="s">
        <v>19</v>
      </c>
      <c r="B15" s="5" t="s">
        <v>20</v>
      </c>
      <c r="C15" t="s">
        <v>21</v>
      </c>
      <c r="D15" s="26" t="s">
        <v>22</v>
      </c>
      <c r="E15" t="s">
        <v>23</v>
      </c>
      <c r="F15" t="s">
        <v>24</v>
      </c>
      <c r="G15" t="s">
        <v>25</v>
      </c>
    </row>
    <row r="16" spans="1:7" ht="18" x14ac:dyDescent="0.25">
      <c r="A16" s="6"/>
      <c r="B16" s="6"/>
      <c r="C16" s="56" t="s">
        <v>26</v>
      </c>
      <c r="D16" s="28"/>
      <c r="E16" s="33"/>
      <c r="F16" s="3"/>
      <c r="G16" s="3"/>
    </row>
    <row r="17" spans="1:7" ht="18" x14ac:dyDescent="0.25">
      <c r="A17" s="7"/>
      <c r="B17" s="2"/>
      <c r="C17" s="22"/>
      <c r="D17" s="26"/>
      <c r="E17" s="34"/>
      <c r="F17" s="43"/>
      <c r="G17" s="43" t="s">
        <v>27</v>
      </c>
    </row>
    <row r="18" spans="1:7" ht="18" x14ac:dyDescent="0.25">
      <c r="A18" s="7">
        <v>16</v>
      </c>
      <c r="B18" s="14"/>
      <c r="C18" s="22" t="s">
        <v>28</v>
      </c>
      <c r="D18" s="29"/>
      <c r="E18" s="35"/>
      <c r="F18" s="44"/>
      <c r="G18" s="44">
        <f>G59</f>
        <v>0</v>
      </c>
    </row>
    <row r="19" spans="1:7" ht="18" x14ac:dyDescent="0.25">
      <c r="A19" s="7">
        <v>17</v>
      </c>
      <c r="B19" s="14"/>
      <c r="C19" s="22" t="s">
        <v>29</v>
      </c>
      <c r="D19" s="29"/>
      <c r="E19" s="35"/>
      <c r="F19" s="44"/>
      <c r="G19" s="44">
        <f>G62</f>
        <v>0</v>
      </c>
    </row>
    <row r="20" spans="1:7" ht="18" x14ac:dyDescent="0.25">
      <c r="A20" s="7">
        <v>1</v>
      </c>
      <c r="B20" s="14"/>
      <c r="C20" s="22" t="s">
        <v>30</v>
      </c>
      <c r="D20" s="29"/>
      <c r="E20" s="35"/>
      <c r="F20" s="44"/>
      <c r="G20" s="44">
        <f>G55</f>
        <v>0</v>
      </c>
    </row>
    <row r="21" spans="1:7" ht="18" x14ac:dyDescent="0.25">
      <c r="A21" s="8"/>
      <c r="B21" s="15"/>
      <c r="C21" s="23" t="s">
        <v>31</v>
      </c>
      <c r="D21" s="30"/>
      <c r="E21" s="33"/>
      <c r="F21" s="45"/>
      <c r="G21" s="45">
        <f>SUM(G18:G20)</f>
        <v>0</v>
      </c>
    </row>
    <row r="22" spans="1:7" ht="18" x14ac:dyDescent="0.25">
      <c r="A22" s="7">
        <v>713</v>
      </c>
      <c r="B22" s="14"/>
      <c r="C22" s="22" t="s">
        <v>32</v>
      </c>
      <c r="D22" s="29"/>
      <c r="E22" s="35"/>
      <c r="F22" s="44"/>
      <c r="G22" s="44">
        <f>G79</f>
        <v>0</v>
      </c>
    </row>
    <row r="23" spans="1:7" ht="18" x14ac:dyDescent="0.25">
      <c r="A23" s="7">
        <v>721</v>
      </c>
      <c r="B23" s="14"/>
      <c r="C23" s="22" t="s">
        <v>33</v>
      </c>
      <c r="D23" s="29"/>
      <c r="E23" s="35"/>
      <c r="F23" s="44"/>
      <c r="G23" s="44">
        <f>G96</f>
        <v>0</v>
      </c>
    </row>
    <row r="24" spans="1:7" ht="18" x14ac:dyDescent="0.25">
      <c r="A24" s="7">
        <v>722</v>
      </c>
      <c r="B24" s="14"/>
      <c r="C24" s="22" t="s">
        <v>34</v>
      </c>
      <c r="D24" s="29"/>
      <c r="E24" s="35"/>
      <c r="F24" s="44"/>
      <c r="G24" s="44">
        <f>G106</f>
        <v>0</v>
      </c>
    </row>
    <row r="25" spans="1:7" ht="18" x14ac:dyDescent="0.25">
      <c r="A25" s="7">
        <v>725</v>
      </c>
      <c r="B25" s="14"/>
      <c r="C25" s="22" t="s">
        <v>35</v>
      </c>
      <c r="D25" s="29"/>
      <c r="E25" s="35"/>
      <c r="F25" s="44"/>
      <c r="G25" s="44">
        <f>G131</f>
        <v>0</v>
      </c>
    </row>
    <row r="26" spans="1:7" ht="18" x14ac:dyDescent="0.25">
      <c r="A26" s="7">
        <v>767</v>
      </c>
      <c r="B26" s="14"/>
      <c r="C26" s="22" t="s">
        <v>36</v>
      </c>
      <c r="D26" s="29"/>
      <c r="E26" s="35"/>
      <c r="F26" s="44"/>
      <c r="G26" s="44">
        <f>G148</f>
        <v>0</v>
      </c>
    </row>
    <row r="27" spans="1:7" ht="18" x14ac:dyDescent="0.25">
      <c r="A27" s="8"/>
      <c r="B27" s="3"/>
      <c r="C27" s="23" t="s">
        <v>37</v>
      </c>
      <c r="D27" s="28"/>
      <c r="E27" s="33"/>
      <c r="F27" s="45"/>
      <c r="G27" s="45">
        <f>SUM(G22:G26)</f>
        <v>0</v>
      </c>
    </row>
    <row r="28" spans="1:7" ht="18" x14ac:dyDescent="0.25">
      <c r="A28" s="8"/>
      <c r="B28" s="3"/>
      <c r="C28" s="23" t="s">
        <v>38</v>
      </c>
      <c r="D28" s="28"/>
      <c r="E28" s="33"/>
      <c r="F28" s="45"/>
      <c r="G28" s="45">
        <f>G27+G21</f>
        <v>0</v>
      </c>
    </row>
    <row r="29" spans="1:7" ht="18" x14ac:dyDescent="0.25">
      <c r="A29" s="7"/>
      <c r="B29" s="2"/>
      <c r="C29" s="22" t="s">
        <v>39</v>
      </c>
      <c r="D29" s="31" t="s">
        <v>40</v>
      </c>
      <c r="E29" s="36">
        <v>25</v>
      </c>
      <c r="F29" s="22"/>
      <c r="G29" s="52"/>
    </row>
    <row r="30" spans="1:7" ht="26.25" x14ac:dyDescent="0.25">
      <c r="A30" s="7"/>
      <c r="B30" s="2"/>
      <c r="C30" s="22" t="s">
        <v>41</v>
      </c>
      <c r="D30" s="31" t="s">
        <v>42</v>
      </c>
      <c r="E30" s="36">
        <v>4</v>
      </c>
      <c r="F30" s="58"/>
      <c r="G30" s="44">
        <f>F30*E30</f>
        <v>0</v>
      </c>
    </row>
    <row r="31" spans="1:7" ht="18" x14ac:dyDescent="0.25">
      <c r="A31" s="7"/>
      <c r="B31" s="2"/>
      <c r="C31" s="22" t="s">
        <v>43</v>
      </c>
      <c r="D31" s="31" t="s">
        <v>44</v>
      </c>
      <c r="E31" s="36">
        <v>1</v>
      </c>
      <c r="F31" s="44"/>
      <c r="G31" s="58"/>
    </row>
    <row r="32" spans="1:7" ht="18" x14ac:dyDescent="0.25">
      <c r="A32" s="7"/>
      <c r="B32" s="2"/>
      <c r="C32" s="22" t="s">
        <v>45</v>
      </c>
      <c r="D32" s="31" t="s">
        <v>44</v>
      </c>
      <c r="E32" s="36">
        <v>1</v>
      </c>
      <c r="G32" s="58"/>
    </row>
    <row r="33" spans="1:7" ht="18" x14ac:dyDescent="0.25">
      <c r="A33" s="7"/>
      <c r="B33" s="2"/>
      <c r="C33" s="22" t="s">
        <v>46</v>
      </c>
      <c r="D33" s="31" t="s">
        <v>47</v>
      </c>
      <c r="E33" s="37" t="s">
        <v>46</v>
      </c>
      <c r="F33" s="44"/>
      <c r="G33" s="44" t="s">
        <v>47</v>
      </c>
    </row>
    <row r="34" spans="1:7" ht="18" x14ac:dyDescent="0.25">
      <c r="A34" s="9"/>
      <c r="B34" s="16"/>
      <c r="C34" s="24" t="s">
        <v>48</v>
      </c>
      <c r="D34" s="32"/>
      <c r="E34" s="38"/>
      <c r="F34" s="46"/>
      <c r="G34" s="51">
        <f>SUM(G30:G33)</f>
        <v>0</v>
      </c>
    </row>
    <row r="35" spans="1:7" ht="18" x14ac:dyDescent="0.25">
      <c r="A35" s="7"/>
      <c r="B35" s="2"/>
      <c r="C35" s="22" t="s">
        <v>49</v>
      </c>
      <c r="D35" s="31" t="s">
        <v>44</v>
      </c>
      <c r="E35" s="39">
        <v>1</v>
      </c>
      <c r="F35" s="29"/>
      <c r="G35" s="44">
        <f>G28*0.02</f>
        <v>0</v>
      </c>
    </row>
    <row r="36" spans="1:7" ht="18" x14ac:dyDescent="0.25">
      <c r="A36" s="7"/>
      <c r="B36" s="2"/>
      <c r="C36" s="22" t="s">
        <v>50</v>
      </c>
      <c r="D36" s="31" t="s">
        <v>44</v>
      </c>
      <c r="E36" s="39">
        <v>1</v>
      </c>
      <c r="F36" s="29"/>
      <c r="G36" s="44">
        <f>G28*0.01</f>
        <v>0</v>
      </c>
    </row>
    <row r="37" spans="1:7" ht="18" x14ac:dyDescent="0.25">
      <c r="A37" s="9"/>
      <c r="B37" s="16"/>
      <c r="C37" s="24" t="s">
        <v>51</v>
      </c>
      <c r="D37" s="32"/>
      <c r="E37" s="40"/>
      <c r="F37" s="46"/>
      <c r="G37" s="51">
        <f>SUM(G35:G36)</f>
        <v>0</v>
      </c>
    </row>
    <row r="38" spans="1:7" ht="15" x14ac:dyDescent="0.25">
      <c r="A38" s="6"/>
      <c r="B38" s="3"/>
      <c r="C38" s="57" t="s">
        <v>52</v>
      </c>
      <c r="D38" s="28"/>
      <c r="E38" s="40"/>
      <c r="F38" s="3"/>
      <c r="G38" s="45">
        <f>G28+G34+G37</f>
        <v>0</v>
      </c>
    </row>
    <row r="39" spans="1:7" x14ac:dyDescent="0.2">
      <c r="A39" s="5" t="s">
        <v>19</v>
      </c>
      <c r="B39" s="5" t="s">
        <v>20</v>
      </c>
      <c r="C39" t="s">
        <v>21</v>
      </c>
      <c r="D39" s="26" t="s">
        <v>22</v>
      </c>
      <c r="E39" s="41">
        <v>1</v>
      </c>
      <c r="F39" t="s">
        <v>24</v>
      </c>
      <c r="G39" t="s">
        <v>25</v>
      </c>
    </row>
    <row r="40" spans="1:7" x14ac:dyDescent="0.2">
      <c r="A40" s="2"/>
      <c r="B40" s="14"/>
      <c r="C40" s="14"/>
      <c r="D40" s="26"/>
      <c r="E40" s="41">
        <v>1</v>
      </c>
    </row>
    <row r="41" spans="1:7" ht="15" x14ac:dyDescent="0.25">
      <c r="A41" s="5">
        <v>1</v>
      </c>
      <c r="B41" s="17"/>
      <c r="C41" s="22" t="s">
        <v>30</v>
      </c>
      <c r="D41" s="26"/>
      <c r="E41" s="22">
        <v>1</v>
      </c>
      <c r="F41" s="2"/>
      <c r="G41" s="2"/>
    </row>
    <row r="42" spans="1:7" ht="15" x14ac:dyDescent="0.25">
      <c r="A42" s="5" t="s">
        <v>53</v>
      </c>
      <c r="B42" s="18" t="s">
        <v>54</v>
      </c>
      <c r="C42" s="2" t="s">
        <v>55</v>
      </c>
      <c r="D42" s="26" t="s">
        <v>56</v>
      </c>
      <c r="E42" s="42">
        <v>20</v>
      </c>
      <c r="F42" s="59"/>
      <c r="G42" s="47">
        <f t="shared" ref="G42:G54" si="0">F42*E42</f>
        <v>0</v>
      </c>
    </row>
    <row r="43" spans="1:7" ht="15" x14ac:dyDescent="0.25">
      <c r="A43" s="5" t="s">
        <v>53</v>
      </c>
      <c r="B43" s="18" t="s">
        <v>54</v>
      </c>
      <c r="C43" s="2" t="s">
        <v>57</v>
      </c>
      <c r="D43" s="26" t="s">
        <v>56</v>
      </c>
      <c r="E43" s="42">
        <v>40</v>
      </c>
      <c r="F43" s="59"/>
      <c r="G43" s="47">
        <f t="shared" si="0"/>
        <v>0</v>
      </c>
    </row>
    <row r="44" spans="1:7" ht="15" x14ac:dyDescent="0.25">
      <c r="A44" s="5" t="s">
        <v>53</v>
      </c>
      <c r="B44" s="18" t="s">
        <v>54</v>
      </c>
      <c r="C44" s="2" t="s">
        <v>58</v>
      </c>
      <c r="D44" s="26" t="s">
        <v>44</v>
      </c>
      <c r="E44" s="42">
        <v>1</v>
      </c>
      <c r="F44" s="59"/>
      <c r="G44" s="47">
        <f t="shared" si="0"/>
        <v>0</v>
      </c>
    </row>
    <row r="45" spans="1:7" ht="15" x14ac:dyDescent="0.25">
      <c r="A45" s="5" t="s">
        <v>53</v>
      </c>
      <c r="B45" s="18" t="s">
        <v>54</v>
      </c>
      <c r="C45" s="2" t="s">
        <v>59</v>
      </c>
      <c r="D45" s="26" t="s">
        <v>44</v>
      </c>
      <c r="E45" s="42">
        <v>1</v>
      </c>
      <c r="F45" s="59"/>
      <c r="G45" s="47">
        <f t="shared" si="0"/>
        <v>0</v>
      </c>
    </row>
    <row r="46" spans="1:7" ht="15" x14ac:dyDescent="0.25">
      <c r="A46" s="5" t="s">
        <v>53</v>
      </c>
      <c r="B46" s="18" t="s">
        <v>54</v>
      </c>
      <c r="C46" s="2" t="s">
        <v>60</v>
      </c>
      <c r="D46" s="26" t="s">
        <v>44</v>
      </c>
      <c r="E46" s="42">
        <v>5</v>
      </c>
      <c r="F46" s="59"/>
      <c r="G46" s="47">
        <f t="shared" si="0"/>
        <v>0</v>
      </c>
    </row>
    <row r="47" spans="1:7" ht="15" x14ac:dyDescent="0.25">
      <c r="A47" s="5" t="s">
        <v>53</v>
      </c>
      <c r="B47" s="18" t="s">
        <v>54</v>
      </c>
      <c r="C47" s="2" t="s">
        <v>61</v>
      </c>
      <c r="D47" s="26" t="s">
        <v>44</v>
      </c>
      <c r="E47" s="42">
        <v>5</v>
      </c>
      <c r="F47" s="59"/>
      <c r="G47" s="47">
        <f t="shared" si="0"/>
        <v>0</v>
      </c>
    </row>
    <row r="48" spans="1:7" ht="15" x14ac:dyDescent="0.25">
      <c r="A48" s="5" t="s">
        <v>53</v>
      </c>
      <c r="B48" s="18" t="s">
        <v>54</v>
      </c>
      <c r="C48" s="2" t="s">
        <v>62</v>
      </c>
      <c r="D48" s="26" t="s">
        <v>44</v>
      </c>
      <c r="E48" s="42">
        <v>5</v>
      </c>
      <c r="F48" s="59"/>
      <c r="G48" s="47">
        <f t="shared" si="0"/>
        <v>0</v>
      </c>
    </row>
    <row r="49" spans="1:7" ht="15" x14ac:dyDescent="0.25">
      <c r="A49" s="5" t="s">
        <v>53</v>
      </c>
      <c r="B49" s="18" t="s">
        <v>54</v>
      </c>
      <c r="C49" s="2" t="s">
        <v>63</v>
      </c>
      <c r="D49" s="26" t="s">
        <v>44</v>
      </c>
      <c r="E49" s="42">
        <v>5</v>
      </c>
      <c r="F49" s="59"/>
      <c r="G49" s="47">
        <f t="shared" si="0"/>
        <v>0</v>
      </c>
    </row>
    <row r="50" spans="1:7" ht="15" x14ac:dyDescent="0.25">
      <c r="A50" s="5" t="s">
        <v>53</v>
      </c>
      <c r="B50" s="18" t="s">
        <v>54</v>
      </c>
      <c r="C50" s="2" t="s">
        <v>64</v>
      </c>
      <c r="D50" s="26" t="s">
        <v>44</v>
      </c>
      <c r="E50" s="42">
        <v>10</v>
      </c>
      <c r="F50" s="59"/>
      <c r="G50" s="47">
        <f t="shared" si="0"/>
        <v>0</v>
      </c>
    </row>
    <row r="51" spans="1:7" ht="15" x14ac:dyDescent="0.25">
      <c r="A51" s="5" t="s">
        <v>53</v>
      </c>
      <c r="B51" s="18" t="s">
        <v>54</v>
      </c>
      <c r="C51" s="2" t="s">
        <v>65</v>
      </c>
      <c r="D51" s="26" t="s">
        <v>56</v>
      </c>
      <c r="E51" s="42">
        <v>6</v>
      </c>
      <c r="F51" s="59"/>
      <c r="G51" s="47">
        <f t="shared" si="0"/>
        <v>0</v>
      </c>
    </row>
    <row r="52" spans="1:7" ht="15" x14ac:dyDescent="0.25">
      <c r="A52" s="5" t="s">
        <v>53</v>
      </c>
      <c r="B52" s="18" t="s">
        <v>54</v>
      </c>
      <c r="C52" s="2" t="s">
        <v>66</v>
      </c>
      <c r="D52" s="26" t="s">
        <v>56</v>
      </c>
      <c r="E52" s="42">
        <v>4</v>
      </c>
      <c r="F52" s="59"/>
      <c r="G52" s="47">
        <f t="shared" si="0"/>
        <v>0</v>
      </c>
    </row>
    <row r="53" spans="1:7" ht="15" x14ac:dyDescent="0.25">
      <c r="A53" s="5" t="s">
        <v>53</v>
      </c>
      <c r="B53" s="18" t="s">
        <v>54</v>
      </c>
      <c r="C53" s="2" t="s">
        <v>67</v>
      </c>
      <c r="D53" s="26" t="s">
        <v>68</v>
      </c>
      <c r="E53" s="42">
        <v>0.76698</v>
      </c>
      <c r="F53" s="59"/>
      <c r="G53" s="47">
        <f t="shared" si="0"/>
        <v>0</v>
      </c>
    </row>
    <row r="54" spans="1:7" ht="15" x14ac:dyDescent="0.25">
      <c r="A54" s="5" t="s">
        <v>53</v>
      </c>
      <c r="B54" s="18" t="s">
        <v>54</v>
      </c>
      <c r="C54" s="2" t="s">
        <v>69</v>
      </c>
      <c r="D54" s="26" t="s">
        <v>68</v>
      </c>
      <c r="E54" s="42">
        <v>1.53396</v>
      </c>
      <c r="F54" s="59"/>
      <c r="G54" s="47">
        <f t="shared" si="0"/>
        <v>0</v>
      </c>
    </row>
    <row r="55" spans="1:7" ht="14.25" x14ac:dyDescent="0.2">
      <c r="A55" s="5"/>
      <c r="B55" s="17"/>
      <c r="C55" s="2" t="s">
        <v>70</v>
      </c>
      <c r="D55" s="26" t="s">
        <v>71</v>
      </c>
      <c r="E55" s="39">
        <v>1</v>
      </c>
      <c r="F55" s="47"/>
      <c r="G55" s="47">
        <f>SUM(G42:G54)</f>
        <v>0</v>
      </c>
    </row>
    <row r="56" spans="1:7" ht="15" x14ac:dyDescent="0.25">
      <c r="A56" s="5">
        <v>16</v>
      </c>
      <c r="B56" s="17"/>
      <c r="C56" s="22" t="s">
        <v>28</v>
      </c>
      <c r="D56" s="26"/>
      <c r="E56" s="39">
        <v>16</v>
      </c>
      <c r="F56" s="47"/>
      <c r="G56" s="47"/>
    </row>
    <row r="57" spans="1:7" ht="15" x14ac:dyDescent="0.25">
      <c r="A57" s="5" t="s">
        <v>72</v>
      </c>
      <c r="B57" s="18" t="s">
        <v>54</v>
      </c>
      <c r="C57" s="2" t="s">
        <v>73</v>
      </c>
      <c r="D57" s="26" t="s">
        <v>68</v>
      </c>
      <c r="E57" s="42">
        <v>0.76698</v>
      </c>
      <c r="F57" s="59"/>
      <c r="G57" s="47">
        <f>F57*E57</f>
        <v>0</v>
      </c>
    </row>
    <row r="58" spans="1:7" ht="15" x14ac:dyDescent="0.25">
      <c r="A58" s="5" t="s">
        <v>72</v>
      </c>
      <c r="B58" s="18" t="s">
        <v>54</v>
      </c>
      <c r="C58" t="s">
        <v>74</v>
      </c>
      <c r="D58" s="26" t="s">
        <v>68</v>
      </c>
      <c r="E58" s="42">
        <v>0.76698</v>
      </c>
      <c r="F58" s="59"/>
      <c r="G58" s="47">
        <f>F58*E58</f>
        <v>0</v>
      </c>
    </row>
    <row r="59" spans="1:7" ht="14.25" x14ac:dyDescent="0.2">
      <c r="A59" s="5"/>
      <c r="B59" s="17"/>
      <c r="C59" s="2" t="s">
        <v>75</v>
      </c>
      <c r="D59" s="26" t="s">
        <v>76</v>
      </c>
      <c r="E59" s="39">
        <v>16</v>
      </c>
      <c r="F59" s="47"/>
      <c r="G59" s="47">
        <f>SUM(G57:G58)</f>
        <v>0</v>
      </c>
    </row>
    <row r="60" spans="1:7" ht="15" x14ac:dyDescent="0.25">
      <c r="A60" s="5">
        <v>17</v>
      </c>
      <c r="B60" s="17"/>
      <c r="C60" s="22" t="s">
        <v>29</v>
      </c>
      <c r="D60" s="26"/>
      <c r="E60" s="39">
        <v>17</v>
      </c>
      <c r="F60" s="47"/>
      <c r="G60" s="47"/>
    </row>
    <row r="61" spans="1:7" ht="15" x14ac:dyDescent="0.25">
      <c r="A61" s="5" t="s">
        <v>72</v>
      </c>
      <c r="B61" s="18" t="s">
        <v>54</v>
      </c>
      <c r="C61" s="2" t="s">
        <v>77</v>
      </c>
      <c r="D61" s="26" t="s">
        <v>68</v>
      </c>
      <c r="E61" s="42">
        <v>0.76698</v>
      </c>
      <c r="F61" s="59"/>
      <c r="G61" s="47">
        <f>F61*E61</f>
        <v>0</v>
      </c>
    </row>
    <row r="62" spans="1:7" ht="15" x14ac:dyDescent="0.25">
      <c r="A62" s="5" t="s">
        <v>72</v>
      </c>
      <c r="B62" s="18" t="s">
        <v>54</v>
      </c>
      <c r="C62" s="2" t="s">
        <v>78</v>
      </c>
      <c r="D62" s="26" t="s">
        <v>68</v>
      </c>
      <c r="E62" s="42">
        <v>0.76698</v>
      </c>
      <c r="F62" s="59"/>
      <c r="G62" s="47">
        <f>F62*E62</f>
        <v>0</v>
      </c>
    </row>
    <row r="63" spans="1:7" ht="14.25" x14ac:dyDescent="0.2">
      <c r="A63" s="5"/>
      <c r="B63" s="17"/>
      <c r="C63" s="2" t="s">
        <v>79</v>
      </c>
      <c r="D63" s="26" t="s">
        <v>76</v>
      </c>
      <c r="E63" s="39">
        <v>17</v>
      </c>
      <c r="F63" s="47"/>
      <c r="G63" s="47"/>
    </row>
    <row r="64" spans="1:7" ht="15" x14ac:dyDescent="0.25">
      <c r="A64" s="5">
        <v>713</v>
      </c>
      <c r="B64" s="17"/>
      <c r="C64" s="22" t="s">
        <v>32</v>
      </c>
      <c r="D64" s="26"/>
      <c r="E64" s="39">
        <v>713</v>
      </c>
      <c r="F64" s="47"/>
      <c r="G64" s="47"/>
    </row>
    <row r="65" spans="1:7" ht="15" x14ac:dyDescent="0.25">
      <c r="A65" s="5" t="s">
        <v>80</v>
      </c>
      <c r="B65" s="18" t="s">
        <v>54</v>
      </c>
      <c r="C65" t="s">
        <v>81</v>
      </c>
      <c r="D65" s="26" t="s">
        <v>56</v>
      </c>
      <c r="E65" s="42">
        <v>82</v>
      </c>
      <c r="F65" s="59"/>
      <c r="G65" s="47">
        <f t="shared" ref="G65:G78" si="1">F65*E65</f>
        <v>0</v>
      </c>
    </row>
    <row r="66" spans="1:7" ht="15" x14ac:dyDescent="0.25">
      <c r="A66" s="5" t="s">
        <v>80</v>
      </c>
      <c r="B66" s="18" t="s">
        <v>54</v>
      </c>
      <c r="C66" t="s">
        <v>82</v>
      </c>
      <c r="D66" s="26" t="s">
        <v>56</v>
      </c>
      <c r="E66" s="42">
        <v>85</v>
      </c>
      <c r="F66" s="59"/>
      <c r="G66" s="47">
        <f t="shared" si="1"/>
        <v>0</v>
      </c>
    </row>
    <row r="67" spans="1:7" ht="15" x14ac:dyDescent="0.25">
      <c r="A67" s="5" t="s">
        <v>83</v>
      </c>
      <c r="B67" s="18" t="s">
        <v>54</v>
      </c>
      <c r="C67" t="s">
        <v>84</v>
      </c>
      <c r="D67" s="26" t="s">
        <v>56</v>
      </c>
      <c r="E67" s="42">
        <v>11.7</v>
      </c>
      <c r="F67" s="59"/>
      <c r="G67" s="47">
        <f t="shared" si="1"/>
        <v>0</v>
      </c>
    </row>
    <row r="68" spans="1:7" ht="15" x14ac:dyDescent="0.25">
      <c r="A68" s="5" t="s">
        <v>83</v>
      </c>
      <c r="B68" s="18" t="s">
        <v>54</v>
      </c>
      <c r="C68" t="s">
        <v>85</v>
      </c>
      <c r="D68" s="26" t="s">
        <v>44</v>
      </c>
      <c r="E68" s="42">
        <v>1</v>
      </c>
      <c r="F68" s="59"/>
      <c r="G68" s="47">
        <f t="shared" si="1"/>
        <v>0</v>
      </c>
    </row>
    <row r="69" spans="1:7" ht="15" x14ac:dyDescent="0.25">
      <c r="A69" s="5" t="s">
        <v>86</v>
      </c>
      <c r="B69" s="18" t="s">
        <v>54</v>
      </c>
      <c r="C69" t="s">
        <v>87</v>
      </c>
      <c r="D69" s="26" t="s">
        <v>56</v>
      </c>
      <c r="E69" s="42">
        <v>70</v>
      </c>
      <c r="F69" s="59"/>
      <c r="G69" s="47">
        <f t="shared" si="1"/>
        <v>0</v>
      </c>
    </row>
    <row r="70" spans="1:7" ht="15" x14ac:dyDescent="0.25">
      <c r="A70" s="5" t="s">
        <v>86</v>
      </c>
      <c r="B70" s="18" t="s">
        <v>54</v>
      </c>
      <c r="C70" t="s">
        <v>88</v>
      </c>
      <c r="D70" s="26" t="s">
        <v>56</v>
      </c>
      <c r="E70" s="42">
        <v>12</v>
      </c>
      <c r="F70" s="59"/>
      <c r="G70" s="47">
        <f t="shared" si="1"/>
        <v>0</v>
      </c>
    </row>
    <row r="71" spans="1:7" ht="15" x14ac:dyDescent="0.25">
      <c r="A71" s="5" t="s">
        <v>86</v>
      </c>
      <c r="B71" s="18" t="s">
        <v>54</v>
      </c>
      <c r="C71" t="s">
        <v>89</v>
      </c>
      <c r="D71" s="26" t="s">
        <v>56</v>
      </c>
      <c r="E71" s="42">
        <v>37</v>
      </c>
      <c r="F71" s="59"/>
      <c r="G71" s="47">
        <f t="shared" si="1"/>
        <v>0</v>
      </c>
    </row>
    <row r="72" spans="1:7" ht="15" x14ac:dyDescent="0.25">
      <c r="A72" s="5" t="s">
        <v>86</v>
      </c>
      <c r="B72" s="18" t="s">
        <v>54</v>
      </c>
      <c r="C72" t="s">
        <v>90</v>
      </c>
      <c r="D72" s="26" t="s">
        <v>56</v>
      </c>
      <c r="E72" s="42">
        <v>8</v>
      </c>
      <c r="F72" s="59"/>
      <c r="G72" s="47">
        <f t="shared" si="1"/>
        <v>0</v>
      </c>
    </row>
    <row r="73" spans="1:7" ht="15" x14ac:dyDescent="0.25">
      <c r="A73" s="5" t="s">
        <v>86</v>
      </c>
      <c r="B73" s="18" t="s">
        <v>54</v>
      </c>
      <c r="C73" t="s">
        <v>91</v>
      </c>
      <c r="D73" s="26" t="s">
        <v>56</v>
      </c>
      <c r="E73" s="42">
        <v>18</v>
      </c>
      <c r="F73" s="59"/>
      <c r="G73" s="47">
        <f t="shared" si="1"/>
        <v>0</v>
      </c>
    </row>
    <row r="74" spans="1:7" ht="15" x14ac:dyDescent="0.25">
      <c r="A74" s="5" t="s">
        <v>86</v>
      </c>
      <c r="B74" s="18" t="s">
        <v>54</v>
      </c>
      <c r="C74" t="s">
        <v>92</v>
      </c>
      <c r="D74" s="26" t="s">
        <v>56</v>
      </c>
      <c r="E74" s="42">
        <v>22</v>
      </c>
      <c r="F74" s="59"/>
      <c r="G74" s="47">
        <f t="shared" si="1"/>
        <v>0</v>
      </c>
    </row>
    <row r="75" spans="1:7" ht="15" x14ac:dyDescent="0.25">
      <c r="A75" s="5" t="s">
        <v>86</v>
      </c>
      <c r="B75" s="18" t="s">
        <v>54</v>
      </c>
      <c r="C75" t="s">
        <v>93</v>
      </c>
      <c r="D75" s="26" t="s">
        <v>94</v>
      </c>
      <c r="E75" s="42">
        <v>1.2449999999999999</v>
      </c>
      <c r="F75" s="59"/>
      <c r="G75" s="47">
        <f t="shared" si="1"/>
        <v>0</v>
      </c>
    </row>
    <row r="76" spans="1:7" ht="15" x14ac:dyDescent="0.25">
      <c r="A76" s="5" t="s">
        <v>86</v>
      </c>
      <c r="B76" s="18" t="s">
        <v>54</v>
      </c>
      <c r="C76" t="s">
        <v>95</v>
      </c>
      <c r="D76" s="26" t="s">
        <v>44</v>
      </c>
      <c r="E76" s="42">
        <v>1</v>
      </c>
      <c r="F76" s="59"/>
      <c r="G76" s="47">
        <f t="shared" si="1"/>
        <v>0</v>
      </c>
    </row>
    <row r="77" spans="1:7" ht="15" x14ac:dyDescent="0.25">
      <c r="A77" s="5" t="s">
        <v>86</v>
      </c>
      <c r="B77" s="18" t="s">
        <v>54</v>
      </c>
      <c r="C77" t="s">
        <v>96</v>
      </c>
      <c r="D77" s="26" t="s">
        <v>44</v>
      </c>
      <c r="E77" s="42">
        <v>1</v>
      </c>
      <c r="F77" s="59"/>
      <c r="G77" s="47">
        <f t="shared" si="1"/>
        <v>0</v>
      </c>
    </row>
    <row r="78" spans="1:7" ht="15" x14ac:dyDescent="0.25">
      <c r="A78" s="5" t="s">
        <v>86</v>
      </c>
      <c r="B78" s="18" t="s">
        <v>54</v>
      </c>
      <c r="C78" t="s">
        <v>97</v>
      </c>
      <c r="D78" s="26" t="s">
        <v>44</v>
      </c>
      <c r="E78" s="42">
        <v>273.33333333333337</v>
      </c>
      <c r="F78" s="59"/>
      <c r="G78" s="47">
        <f t="shared" si="1"/>
        <v>0</v>
      </c>
    </row>
    <row r="79" spans="1:7" ht="14.25" x14ac:dyDescent="0.2">
      <c r="A79" s="5"/>
      <c r="B79" s="17"/>
      <c r="C79" t="s">
        <v>98</v>
      </c>
      <c r="D79" s="26" t="s">
        <v>99</v>
      </c>
      <c r="E79" s="39">
        <v>713</v>
      </c>
      <c r="F79" s="47"/>
      <c r="G79" s="47">
        <f>SUM(G65:G78)</f>
        <v>0</v>
      </c>
    </row>
    <row r="80" spans="1:7" ht="15" x14ac:dyDescent="0.25">
      <c r="A80" s="5">
        <v>721</v>
      </c>
      <c r="B80" s="17"/>
      <c r="C80" s="22" t="s">
        <v>33</v>
      </c>
      <c r="D80" s="26"/>
      <c r="E80" s="39">
        <v>721</v>
      </c>
      <c r="F80" s="47"/>
      <c r="G80" s="47"/>
    </row>
    <row r="81" spans="1:7" ht="15" x14ac:dyDescent="0.25">
      <c r="A81" s="5" t="s">
        <v>100</v>
      </c>
      <c r="B81" s="18" t="s">
        <v>54</v>
      </c>
      <c r="C81" s="2" t="s">
        <v>101</v>
      </c>
      <c r="D81" s="26" t="s">
        <v>56</v>
      </c>
      <c r="E81" s="42">
        <v>22</v>
      </c>
      <c r="F81" s="59"/>
      <c r="G81" s="47">
        <f t="shared" ref="G81:G95" si="2">F81*E81</f>
        <v>0</v>
      </c>
    </row>
    <row r="82" spans="1:7" ht="15" x14ac:dyDescent="0.25">
      <c r="A82" s="5" t="s">
        <v>83</v>
      </c>
      <c r="B82" s="18" t="s">
        <v>54</v>
      </c>
      <c r="C82" s="2" t="s">
        <v>102</v>
      </c>
      <c r="D82" s="26" t="s">
        <v>56</v>
      </c>
      <c r="E82" s="42">
        <v>22</v>
      </c>
      <c r="F82" s="59"/>
      <c r="G82" s="47">
        <f t="shared" si="2"/>
        <v>0</v>
      </c>
    </row>
    <row r="83" spans="1:7" ht="15" x14ac:dyDescent="0.25">
      <c r="A83" s="5" t="s">
        <v>100</v>
      </c>
      <c r="B83" s="18" t="s">
        <v>54</v>
      </c>
      <c r="C83" s="2" t="s">
        <v>103</v>
      </c>
      <c r="D83" s="26" t="s">
        <v>56</v>
      </c>
      <c r="E83" s="42">
        <v>63</v>
      </c>
      <c r="F83" s="59"/>
      <c r="G83" s="47">
        <f t="shared" si="2"/>
        <v>0</v>
      </c>
    </row>
    <row r="84" spans="1:7" ht="15" x14ac:dyDescent="0.25">
      <c r="A84" s="5" t="s">
        <v>83</v>
      </c>
      <c r="B84" s="18" t="s">
        <v>54</v>
      </c>
      <c r="C84" s="2" t="s">
        <v>104</v>
      </c>
      <c r="D84" s="26" t="s">
        <v>56</v>
      </c>
      <c r="E84" s="42">
        <v>37</v>
      </c>
      <c r="F84" s="59"/>
      <c r="G84" s="47">
        <f t="shared" si="2"/>
        <v>0</v>
      </c>
    </row>
    <row r="85" spans="1:7" ht="15" x14ac:dyDescent="0.25">
      <c r="A85" s="5" t="s">
        <v>83</v>
      </c>
      <c r="B85" s="18" t="s">
        <v>54</v>
      </c>
      <c r="C85" s="2" t="s">
        <v>105</v>
      </c>
      <c r="D85" s="26" t="s">
        <v>56</v>
      </c>
      <c r="E85" s="42">
        <v>8</v>
      </c>
      <c r="F85" s="59"/>
      <c r="G85" s="47">
        <f t="shared" si="2"/>
        <v>0</v>
      </c>
    </row>
    <row r="86" spans="1:7" ht="15" x14ac:dyDescent="0.25">
      <c r="A86" s="5" t="s">
        <v>83</v>
      </c>
      <c r="B86" s="18" t="s">
        <v>54</v>
      </c>
      <c r="C86" s="2" t="s">
        <v>106</v>
      </c>
      <c r="D86" s="26" t="s">
        <v>56</v>
      </c>
      <c r="E86" s="42">
        <v>18</v>
      </c>
      <c r="F86" s="59"/>
      <c r="G86" s="47">
        <f t="shared" si="2"/>
        <v>0</v>
      </c>
    </row>
    <row r="87" spans="1:7" ht="15" x14ac:dyDescent="0.25">
      <c r="A87" s="5" t="s">
        <v>100</v>
      </c>
      <c r="B87" s="18" t="s">
        <v>54</v>
      </c>
      <c r="C87" s="2" t="s">
        <v>107</v>
      </c>
      <c r="D87" s="26" t="s">
        <v>44</v>
      </c>
      <c r="E87" s="42">
        <v>9</v>
      </c>
      <c r="F87" s="59"/>
      <c r="G87" s="47">
        <f t="shared" si="2"/>
        <v>0</v>
      </c>
    </row>
    <row r="88" spans="1:7" ht="15" x14ac:dyDescent="0.25">
      <c r="A88" s="5" t="s">
        <v>100</v>
      </c>
      <c r="B88" s="18" t="s">
        <v>54</v>
      </c>
      <c r="C88" t="s">
        <v>108</v>
      </c>
      <c r="D88" s="26" t="s">
        <v>44</v>
      </c>
      <c r="E88" s="42">
        <v>4</v>
      </c>
      <c r="F88" s="59"/>
      <c r="G88" s="47">
        <f t="shared" si="2"/>
        <v>0</v>
      </c>
    </row>
    <row r="89" spans="1:7" ht="15" x14ac:dyDescent="0.25">
      <c r="A89" s="5" t="s">
        <v>83</v>
      </c>
      <c r="B89" s="18" t="s">
        <v>54</v>
      </c>
      <c r="C89" t="s">
        <v>109</v>
      </c>
      <c r="D89" s="26" t="s">
        <v>44</v>
      </c>
      <c r="E89" s="42">
        <v>4</v>
      </c>
      <c r="F89" s="59"/>
      <c r="G89" s="47">
        <f t="shared" si="2"/>
        <v>0</v>
      </c>
    </row>
    <row r="90" spans="1:7" ht="15" x14ac:dyDescent="0.25">
      <c r="A90" s="5" t="s">
        <v>100</v>
      </c>
      <c r="B90" s="18" t="s">
        <v>54</v>
      </c>
      <c r="C90" s="2" t="s">
        <v>110</v>
      </c>
      <c r="D90" s="26" t="s">
        <v>44</v>
      </c>
      <c r="E90" s="42">
        <v>26</v>
      </c>
      <c r="F90" s="59"/>
      <c r="G90" s="47">
        <f t="shared" si="2"/>
        <v>0</v>
      </c>
    </row>
    <row r="91" spans="1:7" ht="15" x14ac:dyDescent="0.25">
      <c r="A91" s="5" t="s">
        <v>100</v>
      </c>
      <c r="B91" s="18" t="s">
        <v>54</v>
      </c>
      <c r="C91" s="2" t="s">
        <v>111</v>
      </c>
      <c r="D91" s="26" t="s">
        <v>44</v>
      </c>
      <c r="E91" s="42">
        <v>6</v>
      </c>
      <c r="F91" s="59"/>
      <c r="G91" s="47">
        <f t="shared" si="2"/>
        <v>0</v>
      </c>
    </row>
    <row r="92" spans="1:7" ht="15" x14ac:dyDescent="0.25">
      <c r="A92" s="5" t="s">
        <v>100</v>
      </c>
      <c r="B92" s="18" t="s">
        <v>54</v>
      </c>
      <c r="C92" s="2" t="s">
        <v>112</v>
      </c>
      <c r="D92" s="26" t="s">
        <v>44</v>
      </c>
      <c r="E92" s="42">
        <v>13</v>
      </c>
      <c r="F92" s="59"/>
      <c r="G92" s="47">
        <f t="shared" si="2"/>
        <v>0</v>
      </c>
    </row>
    <row r="93" spans="1:7" ht="15" x14ac:dyDescent="0.25">
      <c r="A93" s="5" t="s">
        <v>83</v>
      </c>
      <c r="B93" s="18" t="s">
        <v>54</v>
      </c>
      <c r="C93" s="2" t="s">
        <v>113</v>
      </c>
      <c r="D93" s="26" t="s">
        <v>44</v>
      </c>
      <c r="E93" s="42">
        <v>2</v>
      </c>
      <c r="F93" s="59"/>
      <c r="G93" s="47">
        <f t="shared" si="2"/>
        <v>0</v>
      </c>
    </row>
    <row r="94" spans="1:7" ht="15" x14ac:dyDescent="0.25">
      <c r="A94" s="5" t="s">
        <v>100</v>
      </c>
      <c r="B94" s="18" t="s">
        <v>54</v>
      </c>
      <c r="C94" s="2" t="s">
        <v>114</v>
      </c>
      <c r="D94" s="26" t="s">
        <v>44</v>
      </c>
      <c r="E94" s="42">
        <v>6</v>
      </c>
      <c r="F94" s="59"/>
      <c r="G94" s="47">
        <f t="shared" si="2"/>
        <v>0</v>
      </c>
    </row>
    <row r="95" spans="1:7" ht="15" x14ac:dyDescent="0.25">
      <c r="A95" s="5" t="s">
        <v>83</v>
      </c>
      <c r="B95" s="18" t="s">
        <v>54</v>
      </c>
      <c r="C95" s="2" t="s">
        <v>115</v>
      </c>
      <c r="D95" s="26" t="s">
        <v>44</v>
      </c>
      <c r="E95" s="42">
        <v>6</v>
      </c>
      <c r="F95" s="59"/>
      <c r="G95" s="47">
        <f t="shared" si="2"/>
        <v>0</v>
      </c>
    </row>
    <row r="96" spans="1:7" ht="14.25" x14ac:dyDescent="0.2">
      <c r="A96" s="5"/>
      <c r="B96" s="17"/>
      <c r="C96" s="2" t="s">
        <v>116</v>
      </c>
      <c r="D96" s="26" t="s">
        <v>99</v>
      </c>
      <c r="E96" s="39">
        <v>721</v>
      </c>
      <c r="F96" s="47"/>
      <c r="G96" s="47">
        <f>SUM(G81:G95)</f>
        <v>0</v>
      </c>
    </row>
    <row r="97" spans="1:7" ht="15" x14ac:dyDescent="0.25">
      <c r="A97" s="5">
        <v>722</v>
      </c>
      <c r="B97" s="17"/>
      <c r="C97" s="22" t="s">
        <v>34</v>
      </c>
      <c r="D97" s="26"/>
      <c r="E97" s="39">
        <v>722</v>
      </c>
      <c r="F97" s="47"/>
      <c r="G97" s="47"/>
    </row>
    <row r="98" spans="1:7" ht="15" x14ac:dyDescent="0.25">
      <c r="A98" s="5" t="s">
        <v>117</v>
      </c>
      <c r="B98" s="18" t="s">
        <v>54</v>
      </c>
      <c r="C98" s="2" t="s">
        <v>118</v>
      </c>
      <c r="D98" s="26" t="s">
        <v>44</v>
      </c>
      <c r="E98" s="42">
        <v>8</v>
      </c>
      <c r="F98" s="59"/>
      <c r="G98" s="47">
        <f t="shared" ref="G98:G105" si="3">F98*E98</f>
        <v>0</v>
      </c>
    </row>
    <row r="99" spans="1:7" ht="15" x14ac:dyDescent="0.25">
      <c r="A99" s="5" t="s">
        <v>117</v>
      </c>
      <c r="B99" s="18" t="s">
        <v>54</v>
      </c>
      <c r="C99" s="2" t="s">
        <v>119</v>
      </c>
      <c r="D99" s="26" t="s">
        <v>56</v>
      </c>
      <c r="E99" s="42">
        <v>82</v>
      </c>
      <c r="F99" s="59"/>
      <c r="G99" s="47">
        <f t="shared" si="3"/>
        <v>0</v>
      </c>
    </row>
    <row r="100" spans="1:7" ht="15" x14ac:dyDescent="0.25">
      <c r="A100" s="5" t="s">
        <v>83</v>
      </c>
      <c r="B100" s="18" t="s">
        <v>54</v>
      </c>
      <c r="C100" s="2" t="s">
        <v>120</v>
      </c>
      <c r="D100" s="26" t="s">
        <v>56</v>
      </c>
      <c r="E100" s="42">
        <v>70</v>
      </c>
      <c r="F100" s="59"/>
      <c r="G100" s="47">
        <f t="shared" si="3"/>
        <v>0</v>
      </c>
    </row>
    <row r="101" spans="1:7" ht="15" x14ac:dyDescent="0.25">
      <c r="A101" s="5" t="s">
        <v>83</v>
      </c>
      <c r="B101" s="18" t="s">
        <v>54</v>
      </c>
      <c r="C101" s="2" t="s">
        <v>121</v>
      </c>
      <c r="D101" s="26" t="s">
        <v>56</v>
      </c>
      <c r="E101" s="42">
        <v>12</v>
      </c>
      <c r="F101" s="59"/>
      <c r="G101" s="47">
        <f t="shared" si="3"/>
        <v>0</v>
      </c>
    </row>
    <row r="102" spans="1:7" ht="15" x14ac:dyDescent="0.25">
      <c r="A102" s="5" t="s">
        <v>117</v>
      </c>
      <c r="B102" s="18" t="s">
        <v>54</v>
      </c>
      <c r="C102" s="2" t="s">
        <v>122</v>
      </c>
      <c r="D102" s="26" t="s">
        <v>44</v>
      </c>
      <c r="E102" s="42">
        <v>42</v>
      </c>
      <c r="F102" s="59"/>
      <c r="G102" s="47">
        <f t="shared" si="3"/>
        <v>0</v>
      </c>
    </row>
    <row r="103" spans="1:7" ht="15" x14ac:dyDescent="0.25">
      <c r="A103" s="5" t="s">
        <v>123</v>
      </c>
      <c r="B103" s="18" t="s">
        <v>54</v>
      </c>
      <c r="C103" s="2" t="s">
        <v>124</v>
      </c>
      <c r="D103" s="26" t="s">
        <v>44</v>
      </c>
      <c r="E103" s="42">
        <v>8</v>
      </c>
      <c r="F103" s="59"/>
      <c r="G103" s="47">
        <f t="shared" si="3"/>
        <v>0</v>
      </c>
    </row>
    <row r="104" spans="1:7" ht="15" x14ac:dyDescent="0.25">
      <c r="A104" s="5" t="s">
        <v>117</v>
      </c>
      <c r="B104" s="18" t="s">
        <v>54</v>
      </c>
      <c r="C104" s="2" t="s">
        <v>125</v>
      </c>
      <c r="D104" s="26" t="s">
        <v>56</v>
      </c>
      <c r="E104" s="42">
        <v>82</v>
      </c>
      <c r="F104" s="59"/>
      <c r="G104" s="47">
        <f t="shared" si="3"/>
        <v>0</v>
      </c>
    </row>
    <row r="105" spans="1:7" ht="15" x14ac:dyDescent="0.25">
      <c r="A105" s="5" t="s">
        <v>117</v>
      </c>
      <c r="B105" s="18" t="s">
        <v>54</v>
      </c>
      <c r="C105" s="2" t="s">
        <v>126</v>
      </c>
      <c r="D105" s="26" t="s">
        <v>56</v>
      </c>
      <c r="E105" s="42">
        <v>82</v>
      </c>
      <c r="F105" s="59"/>
      <c r="G105" s="47">
        <f t="shared" si="3"/>
        <v>0</v>
      </c>
    </row>
    <row r="106" spans="1:7" ht="14.25" x14ac:dyDescent="0.2">
      <c r="A106" s="5"/>
      <c r="B106" s="17"/>
      <c r="C106" s="2" t="s">
        <v>127</v>
      </c>
      <c r="D106" s="26" t="s">
        <v>99</v>
      </c>
      <c r="E106" s="39">
        <v>722</v>
      </c>
      <c r="F106" s="47"/>
      <c r="G106" s="47">
        <f>SUM(G98:G105)</f>
        <v>0</v>
      </c>
    </row>
    <row r="107" spans="1:7" ht="15" x14ac:dyDescent="0.25">
      <c r="A107" s="5">
        <v>725</v>
      </c>
      <c r="B107" s="17"/>
      <c r="C107" s="22" t="s">
        <v>35</v>
      </c>
      <c r="D107" s="26"/>
      <c r="E107" s="39">
        <v>725</v>
      </c>
      <c r="F107" s="47"/>
      <c r="G107" s="47"/>
    </row>
    <row r="108" spans="1:7" ht="15" x14ac:dyDescent="0.25">
      <c r="A108" s="5" t="s">
        <v>128</v>
      </c>
      <c r="B108" s="18" t="s">
        <v>54</v>
      </c>
      <c r="C108" t="s">
        <v>129</v>
      </c>
      <c r="D108" s="26" t="s">
        <v>44</v>
      </c>
      <c r="E108" s="42">
        <v>6</v>
      </c>
      <c r="F108" s="59"/>
      <c r="G108" s="47">
        <f t="shared" ref="G108:G130" si="4">F108*E108</f>
        <v>0</v>
      </c>
    </row>
    <row r="109" spans="1:7" ht="15" x14ac:dyDescent="0.25">
      <c r="A109" s="5" t="s">
        <v>83</v>
      </c>
      <c r="B109" s="18" t="s">
        <v>54</v>
      </c>
      <c r="C109" t="s">
        <v>130</v>
      </c>
      <c r="D109" s="26" t="s">
        <v>44</v>
      </c>
      <c r="E109" s="42">
        <v>6</v>
      </c>
      <c r="F109" s="59"/>
      <c r="G109" s="47">
        <f t="shared" si="4"/>
        <v>0</v>
      </c>
    </row>
    <row r="110" spans="1:7" ht="15" x14ac:dyDescent="0.25">
      <c r="A110" s="5" t="s">
        <v>83</v>
      </c>
      <c r="B110" s="18" t="s">
        <v>54</v>
      </c>
      <c r="C110" t="s">
        <v>131</v>
      </c>
      <c r="D110" s="26" t="s">
        <v>44</v>
      </c>
      <c r="E110" s="42">
        <v>6</v>
      </c>
      <c r="F110" s="59"/>
      <c r="G110" s="47">
        <f t="shared" si="4"/>
        <v>0</v>
      </c>
    </row>
    <row r="111" spans="1:7" ht="15" x14ac:dyDescent="0.25">
      <c r="A111" s="5" t="s">
        <v>128</v>
      </c>
      <c r="B111" s="18" t="s">
        <v>54</v>
      </c>
      <c r="C111" t="s">
        <v>132</v>
      </c>
      <c r="D111" s="26" t="s">
        <v>44</v>
      </c>
      <c r="E111" s="42">
        <v>6</v>
      </c>
      <c r="F111" s="59"/>
      <c r="G111" s="47">
        <f t="shared" si="4"/>
        <v>0</v>
      </c>
    </row>
    <row r="112" spans="1:7" ht="15" x14ac:dyDescent="0.25">
      <c r="A112" s="5" t="s">
        <v>133</v>
      </c>
      <c r="B112" s="18" t="s">
        <v>54</v>
      </c>
      <c r="C112" t="s">
        <v>134</v>
      </c>
      <c r="D112" s="26" t="s">
        <v>44</v>
      </c>
      <c r="E112" s="42">
        <v>6</v>
      </c>
      <c r="F112" s="59"/>
      <c r="G112" s="47">
        <f t="shared" si="4"/>
        <v>0</v>
      </c>
    </row>
    <row r="113" spans="1:7" ht="15" x14ac:dyDescent="0.25">
      <c r="A113" s="5" t="s">
        <v>83</v>
      </c>
      <c r="B113" s="18" t="s">
        <v>54</v>
      </c>
      <c r="C113" t="s">
        <v>135</v>
      </c>
      <c r="D113" s="26" t="s">
        <v>44</v>
      </c>
      <c r="E113" s="42">
        <v>6</v>
      </c>
      <c r="F113" s="59"/>
      <c r="G113" s="47">
        <f t="shared" si="4"/>
        <v>0</v>
      </c>
    </row>
    <row r="114" spans="1:7" ht="15" x14ac:dyDescent="0.25">
      <c r="A114" s="5" t="s">
        <v>83</v>
      </c>
      <c r="B114" s="18" t="s">
        <v>54</v>
      </c>
      <c r="C114" t="s">
        <v>136</v>
      </c>
      <c r="D114" s="26" t="s">
        <v>44</v>
      </c>
      <c r="E114" s="42">
        <v>6</v>
      </c>
      <c r="F114" s="59"/>
      <c r="G114" s="47">
        <f t="shared" si="4"/>
        <v>0</v>
      </c>
    </row>
    <row r="115" spans="1:7" ht="15" x14ac:dyDescent="0.25">
      <c r="A115" s="5" t="s">
        <v>128</v>
      </c>
      <c r="B115" s="18" t="s">
        <v>54</v>
      </c>
      <c r="C115" t="s">
        <v>137</v>
      </c>
      <c r="D115" s="26" t="s">
        <v>44</v>
      </c>
      <c r="E115" s="42">
        <v>6</v>
      </c>
      <c r="F115" s="59"/>
      <c r="G115" s="47">
        <f t="shared" si="4"/>
        <v>0</v>
      </c>
    </row>
    <row r="116" spans="1:7" ht="15" x14ac:dyDescent="0.25">
      <c r="A116" s="5" t="s">
        <v>133</v>
      </c>
      <c r="B116" s="18" t="s">
        <v>54</v>
      </c>
      <c r="C116" t="s">
        <v>138</v>
      </c>
      <c r="D116" s="26" t="s">
        <v>44</v>
      </c>
      <c r="E116" s="42">
        <v>6</v>
      </c>
      <c r="F116" s="59"/>
      <c r="G116" s="47">
        <f t="shared" si="4"/>
        <v>0</v>
      </c>
    </row>
    <row r="117" spans="1:7" ht="15" x14ac:dyDescent="0.25">
      <c r="A117" s="5" t="s">
        <v>83</v>
      </c>
      <c r="B117" s="18" t="s">
        <v>54</v>
      </c>
      <c r="C117" t="s">
        <v>139</v>
      </c>
      <c r="D117" s="26" t="s">
        <v>44</v>
      </c>
      <c r="E117" s="42">
        <v>6</v>
      </c>
      <c r="F117" s="59"/>
      <c r="G117" s="47">
        <f t="shared" si="4"/>
        <v>0</v>
      </c>
    </row>
    <row r="118" spans="1:7" ht="15" x14ac:dyDescent="0.25">
      <c r="A118" s="5" t="s">
        <v>83</v>
      </c>
      <c r="B118" s="18" t="s">
        <v>54</v>
      </c>
      <c r="C118" t="s">
        <v>140</v>
      </c>
      <c r="D118" s="26" t="s">
        <v>44</v>
      </c>
      <c r="E118" s="42">
        <v>6</v>
      </c>
      <c r="F118" s="59"/>
      <c r="G118" s="47">
        <f t="shared" si="4"/>
        <v>0</v>
      </c>
    </row>
    <row r="119" spans="1:7" ht="15" x14ac:dyDescent="0.25">
      <c r="A119" s="5" t="s">
        <v>128</v>
      </c>
      <c r="B119" s="18" t="s">
        <v>54</v>
      </c>
      <c r="C119" t="s">
        <v>141</v>
      </c>
      <c r="D119" s="26" t="s">
        <v>44</v>
      </c>
      <c r="E119" s="42">
        <v>3</v>
      </c>
      <c r="F119" s="59"/>
      <c r="G119" s="47">
        <f t="shared" si="4"/>
        <v>0</v>
      </c>
    </row>
    <row r="120" spans="1:7" ht="15" x14ac:dyDescent="0.25">
      <c r="A120" s="5" t="s">
        <v>83</v>
      </c>
      <c r="B120" s="18" t="s">
        <v>54</v>
      </c>
      <c r="C120" t="s">
        <v>142</v>
      </c>
      <c r="D120" s="26" t="s">
        <v>44</v>
      </c>
      <c r="E120" s="42">
        <v>3</v>
      </c>
      <c r="F120" s="59"/>
      <c r="G120" s="47">
        <f t="shared" si="4"/>
        <v>0</v>
      </c>
    </row>
    <row r="121" spans="1:7" ht="15" x14ac:dyDescent="0.25">
      <c r="A121" s="5" t="s">
        <v>128</v>
      </c>
      <c r="B121" s="18" t="s">
        <v>54</v>
      </c>
      <c r="C121" t="s">
        <v>143</v>
      </c>
      <c r="D121" s="26" t="s">
        <v>44</v>
      </c>
      <c r="E121" s="42">
        <v>18</v>
      </c>
      <c r="F121" s="59"/>
      <c r="G121" s="47">
        <f t="shared" si="4"/>
        <v>0</v>
      </c>
    </row>
    <row r="122" spans="1:7" ht="15" x14ac:dyDescent="0.25">
      <c r="A122" s="5" t="s">
        <v>83</v>
      </c>
      <c r="B122" s="18" t="s">
        <v>54</v>
      </c>
      <c r="C122" t="s">
        <v>144</v>
      </c>
      <c r="D122" s="26" t="s">
        <v>44</v>
      </c>
      <c r="E122" s="42">
        <v>18</v>
      </c>
      <c r="F122" s="59"/>
      <c r="G122" s="47">
        <f t="shared" si="4"/>
        <v>0</v>
      </c>
    </row>
    <row r="123" spans="1:7" ht="15" x14ac:dyDescent="0.25">
      <c r="A123" s="5" t="s">
        <v>128</v>
      </c>
      <c r="B123" s="18" t="s">
        <v>54</v>
      </c>
      <c r="C123" t="s">
        <v>145</v>
      </c>
      <c r="D123" s="26" t="s">
        <v>44</v>
      </c>
      <c r="E123" s="42">
        <v>9</v>
      </c>
      <c r="F123" s="59"/>
      <c r="G123" s="47">
        <f t="shared" si="4"/>
        <v>0</v>
      </c>
    </row>
    <row r="124" spans="1:7" ht="15" x14ac:dyDescent="0.25">
      <c r="A124" s="5" t="s">
        <v>128</v>
      </c>
      <c r="B124" s="18" t="s">
        <v>54</v>
      </c>
      <c r="C124" t="s">
        <v>146</v>
      </c>
      <c r="D124" s="26" t="s">
        <v>44</v>
      </c>
      <c r="E124" s="42">
        <v>6</v>
      </c>
      <c r="F124" s="59"/>
      <c r="G124" s="47">
        <f t="shared" si="4"/>
        <v>0</v>
      </c>
    </row>
    <row r="125" spans="1:7" ht="15" x14ac:dyDescent="0.25">
      <c r="A125" s="5" t="s">
        <v>83</v>
      </c>
      <c r="B125" s="18" t="s">
        <v>54</v>
      </c>
      <c r="C125" t="s">
        <v>147</v>
      </c>
      <c r="D125" s="26" t="s">
        <v>44</v>
      </c>
      <c r="E125" s="42">
        <v>6</v>
      </c>
      <c r="F125" s="59"/>
      <c r="G125" s="47">
        <f t="shared" si="4"/>
        <v>0</v>
      </c>
    </row>
    <row r="126" spans="1:7" ht="15" x14ac:dyDescent="0.25">
      <c r="A126" s="5" t="s">
        <v>83</v>
      </c>
      <c r="B126" s="18" t="s">
        <v>54</v>
      </c>
      <c r="C126" t="s">
        <v>148</v>
      </c>
      <c r="D126" s="26" t="s">
        <v>44</v>
      </c>
      <c r="E126" s="42">
        <v>3</v>
      </c>
      <c r="F126" s="59"/>
      <c r="G126" s="47">
        <f t="shared" si="4"/>
        <v>0</v>
      </c>
    </row>
    <row r="127" spans="1:7" ht="15" x14ac:dyDescent="0.25">
      <c r="A127" s="5" t="s">
        <v>83</v>
      </c>
      <c r="B127" s="18" t="s">
        <v>54</v>
      </c>
      <c r="C127" t="s">
        <v>149</v>
      </c>
      <c r="D127" s="26" t="s">
        <v>44</v>
      </c>
      <c r="E127" s="42">
        <v>6</v>
      </c>
      <c r="F127" s="59"/>
      <c r="G127" s="47">
        <f t="shared" si="4"/>
        <v>0</v>
      </c>
    </row>
    <row r="128" spans="1:7" ht="15" x14ac:dyDescent="0.25">
      <c r="A128" s="5" t="s">
        <v>128</v>
      </c>
      <c r="B128" s="18" t="s">
        <v>54</v>
      </c>
      <c r="C128" t="s">
        <v>150</v>
      </c>
      <c r="D128" s="26" t="s">
        <v>44</v>
      </c>
      <c r="E128" s="42">
        <v>11</v>
      </c>
      <c r="F128" s="59"/>
      <c r="G128" s="47">
        <f t="shared" si="4"/>
        <v>0</v>
      </c>
    </row>
    <row r="129" spans="1:7" ht="15" x14ac:dyDescent="0.25">
      <c r="A129" s="5" t="s">
        <v>83</v>
      </c>
      <c r="B129" s="18" t="s">
        <v>54</v>
      </c>
      <c r="C129" t="s">
        <v>151</v>
      </c>
      <c r="D129" s="26" t="s">
        <v>44</v>
      </c>
      <c r="E129" s="42">
        <v>4</v>
      </c>
      <c r="F129" s="59"/>
      <c r="G129" s="47">
        <f t="shared" si="4"/>
        <v>0</v>
      </c>
    </row>
    <row r="130" spans="1:7" ht="15" x14ac:dyDescent="0.25">
      <c r="A130" s="5" t="s">
        <v>83</v>
      </c>
      <c r="B130" s="18" t="s">
        <v>54</v>
      </c>
      <c r="C130" t="s">
        <v>152</v>
      </c>
      <c r="D130" s="26" t="s">
        <v>44</v>
      </c>
      <c r="E130" s="42">
        <v>7</v>
      </c>
      <c r="F130" s="59"/>
      <c r="G130" s="47">
        <f t="shared" si="4"/>
        <v>0</v>
      </c>
    </row>
    <row r="131" spans="1:7" ht="14.25" x14ac:dyDescent="0.2">
      <c r="A131" s="5"/>
      <c r="B131" s="17"/>
      <c r="C131" t="s">
        <v>153</v>
      </c>
      <c r="D131" s="26" t="s">
        <v>99</v>
      </c>
      <c r="E131" s="39">
        <v>725</v>
      </c>
      <c r="F131" s="47"/>
      <c r="G131" s="47">
        <f>SUM(G108:G130)</f>
        <v>0</v>
      </c>
    </row>
    <row r="132" spans="1:7" ht="15" x14ac:dyDescent="0.25">
      <c r="A132" s="5">
        <v>767</v>
      </c>
      <c r="B132" s="17"/>
      <c r="C132" s="22" t="s">
        <v>36</v>
      </c>
      <c r="D132" s="26"/>
      <c r="E132" s="39">
        <v>767</v>
      </c>
      <c r="F132" s="47"/>
      <c r="G132" s="47"/>
    </row>
    <row r="133" spans="1:7" ht="15" x14ac:dyDescent="0.25">
      <c r="A133" s="5" t="s">
        <v>154</v>
      </c>
      <c r="B133" s="18" t="s">
        <v>54</v>
      </c>
      <c r="C133" t="s">
        <v>155</v>
      </c>
      <c r="D133" s="26" t="s">
        <v>156</v>
      </c>
      <c r="E133" s="42">
        <v>241.12000000000003</v>
      </c>
      <c r="F133" s="59"/>
      <c r="G133" s="47">
        <f t="shared" ref="G133:G147" si="5">F133*E133</f>
        <v>0</v>
      </c>
    </row>
    <row r="134" spans="1:7" ht="15" x14ac:dyDescent="0.25">
      <c r="A134" s="5" t="s">
        <v>157</v>
      </c>
      <c r="B134" s="18" t="s">
        <v>54</v>
      </c>
      <c r="C134" t="s">
        <v>158</v>
      </c>
      <c r="D134" s="26" t="s">
        <v>44</v>
      </c>
      <c r="E134" s="42">
        <v>16</v>
      </c>
      <c r="F134" s="59"/>
      <c r="G134" s="47">
        <f t="shared" si="5"/>
        <v>0</v>
      </c>
    </row>
    <row r="135" spans="1:7" ht="15" x14ac:dyDescent="0.25">
      <c r="A135" s="5" t="s">
        <v>157</v>
      </c>
      <c r="B135" s="18" t="s">
        <v>54</v>
      </c>
      <c r="C135" t="s">
        <v>159</v>
      </c>
      <c r="D135" s="26" t="s">
        <v>44</v>
      </c>
      <c r="E135" s="42">
        <v>8</v>
      </c>
      <c r="F135" s="59"/>
      <c r="G135" s="47">
        <f t="shared" si="5"/>
        <v>0</v>
      </c>
    </row>
    <row r="136" spans="1:7" ht="15" x14ac:dyDescent="0.25">
      <c r="A136" s="5" t="s">
        <v>157</v>
      </c>
      <c r="B136" s="18" t="s">
        <v>54</v>
      </c>
      <c r="C136" t="s">
        <v>160</v>
      </c>
      <c r="D136" s="26" t="s">
        <v>44</v>
      </c>
      <c r="E136" s="42">
        <v>53</v>
      </c>
      <c r="F136" s="59"/>
      <c r="G136" s="47">
        <f t="shared" si="5"/>
        <v>0</v>
      </c>
    </row>
    <row r="137" spans="1:7" ht="15" x14ac:dyDescent="0.25">
      <c r="A137" s="5" t="s">
        <v>157</v>
      </c>
      <c r="B137" s="18" t="s">
        <v>54</v>
      </c>
      <c r="C137" t="s">
        <v>161</v>
      </c>
      <c r="D137" s="26" t="s">
        <v>44</v>
      </c>
      <c r="E137" s="42">
        <v>12</v>
      </c>
      <c r="F137" s="59"/>
      <c r="G137" s="47">
        <f t="shared" si="5"/>
        <v>0</v>
      </c>
    </row>
    <row r="138" spans="1:7" ht="15" x14ac:dyDescent="0.25">
      <c r="A138" s="5" t="s">
        <v>157</v>
      </c>
      <c r="B138" s="18" t="s">
        <v>54</v>
      </c>
      <c r="C138" t="s">
        <v>162</v>
      </c>
      <c r="D138" s="26" t="s">
        <v>44</v>
      </c>
      <c r="E138" s="42">
        <v>21</v>
      </c>
      <c r="F138" s="59"/>
      <c r="G138" s="47">
        <f t="shared" si="5"/>
        <v>0</v>
      </c>
    </row>
    <row r="139" spans="1:7" ht="15" x14ac:dyDescent="0.25">
      <c r="A139" s="5" t="s">
        <v>157</v>
      </c>
      <c r="B139" s="18" t="s">
        <v>54</v>
      </c>
      <c r="C139" t="s">
        <v>163</v>
      </c>
      <c r="D139" s="26" t="s">
        <v>44</v>
      </c>
      <c r="E139" s="42">
        <v>21</v>
      </c>
      <c r="F139" s="59"/>
      <c r="G139" s="47">
        <f t="shared" si="5"/>
        <v>0</v>
      </c>
    </row>
    <row r="140" spans="1:7" ht="15" x14ac:dyDescent="0.25">
      <c r="A140" s="5" t="s">
        <v>157</v>
      </c>
      <c r="B140" s="18" t="s">
        <v>54</v>
      </c>
      <c r="C140" t="s">
        <v>164</v>
      </c>
      <c r="D140" s="26" t="s">
        <v>44</v>
      </c>
      <c r="E140" s="42">
        <v>21</v>
      </c>
      <c r="F140" s="59"/>
      <c r="G140" s="47">
        <f t="shared" si="5"/>
        <v>0</v>
      </c>
    </row>
    <row r="141" spans="1:7" ht="15" x14ac:dyDescent="0.25">
      <c r="A141" s="5" t="s">
        <v>157</v>
      </c>
      <c r="B141" s="18" t="s">
        <v>54</v>
      </c>
      <c r="C141" t="s">
        <v>165</v>
      </c>
      <c r="D141" s="26" t="s">
        <v>44</v>
      </c>
      <c r="E141" s="42">
        <v>21</v>
      </c>
      <c r="F141" s="59"/>
      <c r="G141" s="47">
        <f t="shared" si="5"/>
        <v>0</v>
      </c>
    </row>
    <row r="142" spans="1:7" ht="15" x14ac:dyDescent="0.25">
      <c r="A142" s="5" t="s">
        <v>157</v>
      </c>
      <c r="B142" s="18" t="s">
        <v>54</v>
      </c>
      <c r="C142" t="s">
        <v>166</v>
      </c>
      <c r="D142" s="26" t="s">
        <v>44</v>
      </c>
      <c r="E142" s="42">
        <v>16</v>
      </c>
      <c r="F142" s="59"/>
      <c r="G142" s="47">
        <f t="shared" si="5"/>
        <v>0</v>
      </c>
    </row>
    <row r="143" spans="1:7" ht="15" x14ac:dyDescent="0.25">
      <c r="A143" s="5" t="s">
        <v>157</v>
      </c>
      <c r="B143" s="18" t="s">
        <v>54</v>
      </c>
      <c r="C143" t="s">
        <v>167</v>
      </c>
      <c r="D143" s="26" t="s">
        <v>44</v>
      </c>
      <c r="E143" s="42">
        <v>48</v>
      </c>
      <c r="F143" s="59"/>
      <c r="G143" s="47">
        <f t="shared" si="5"/>
        <v>0</v>
      </c>
    </row>
    <row r="144" spans="1:7" ht="15" x14ac:dyDescent="0.25">
      <c r="A144" s="5" t="s">
        <v>157</v>
      </c>
      <c r="B144" s="18" t="s">
        <v>54</v>
      </c>
      <c r="C144" t="s">
        <v>168</v>
      </c>
      <c r="D144" s="26" t="s">
        <v>44</v>
      </c>
      <c r="E144" s="42">
        <v>85</v>
      </c>
      <c r="F144" s="59"/>
      <c r="G144" s="47">
        <f t="shared" si="5"/>
        <v>0</v>
      </c>
    </row>
    <row r="145" spans="1:7" ht="15" x14ac:dyDescent="0.25">
      <c r="A145" s="5" t="s">
        <v>157</v>
      </c>
      <c r="B145" s="18" t="s">
        <v>54</v>
      </c>
      <c r="C145" t="s">
        <v>169</v>
      </c>
      <c r="D145" s="26" t="s">
        <v>44</v>
      </c>
      <c r="E145" s="42">
        <v>40</v>
      </c>
      <c r="F145" s="59"/>
      <c r="G145" s="47">
        <f t="shared" si="5"/>
        <v>0</v>
      </c>
    </row>
    <row r="146" spans="1:7" ht="15" x14ac:dyDescent="0.25">
      <c r="A146" s="5" t="s">
        <v>157</v>
      </c>
      <c r="B146" s="18" t="s">
        <v>54</v>
      </c>
      <c r="C146" t="s">
        <v>170</v>
      </c>
      <c r="D146" s="26" t="s">
        <v>44</v>
      </c>
      <c r="E146" s="42">
        <v>32</v>
      </c>
      <c r="F146" s="59"/>
      <c r="G146" s="47">
        <f t="shared" si="5"/>
        <v>0</v>
      </c>
    </row>
    <row r="147" spans="1:7" ht="15" x14ac:dyDescent="0.25">
      <c r="A147" s="5" t="s">
        <v>157</v>
      </c>
      <c r="B147" s="18" t="s">
        <v>54</v>
      </c>
      <c r="C147" t="s">
        <v>171</v>
      </c>
      <c r="D147" s="26" t="s">
        <v>44</v>
      </c>
      <c r="E147" s="42">
        <v>32</v>
      </c>
      <c r="F147" s="59"/>
      <c r="G147" s="47">
        <f t="shared" si="5"/>
        <v>0</v>
      </c>
    </row>
    <row r="148" spans="1:7" ht="14.25" x14ac:dyDescent="0.2">
      <c r="A148" s="5"/>
      <c r="B148" s="17"/>
      <c r="C148" t="s">
        <v>172</v>
      </c>
      <c r="D148" s="26" t="s">
        <v>99</v>
      </c>
      <c r="E148" s="39">
        <v>767</v>
      </c>
      <c r="F148" s="47"/>
      <c r="G148" s="47">
        <f>SUM(G133:G147)</f>
        <v>0</v>
      </c>
    </row>
    <row r="149" spans="1:7" x14ac:dyDescent="0.2">
      <c r="A149" s="10"/>
      <c r="B149" s="2"/>
      <c r="D149" s="26"/>
    </row>
    <row r="150" spans="1:7" x14ac:dyDescent="0.2">
      <c r="A150" s="10"/>
      <c r="B150" s="2"/>
      <c r="D150" s="26"/>
    </row>
    <row r="151" spans="1:7" x14ac:dyDescent="0.2">
      <c r="A151" s="10"/>
      <c r="B151" s="2"/>
      <c r="D151" s="26"/>
    </row>
    <row r="152" spans="1:7" x14ac:dyDescent="0.2">
      <c r="A152" s="10"/>
      <c r="B152" s="2"/>
      <c r="D152" s="26"/>
    </row>
    <row r="153" spans="1:7" x14ac:dyDescent="0.2">
      <c r="A153" s="10"/>
      <c r="B153" s="2"/>
      <c r="D153" s="26"/>
    </row>
    <row r="154" spans="1:7" x14ac:dyDescent="0.2">
      <c r="A154" s="10"/>
      <c r="B154" s="2"/>
      <c r="D154" s="26"/>
    </row>
    <row r="155" spans="1:7" x14ac:dyDescent="0.2">
      <c r="A155" s="10"/>
      <c r="B155" s="2"/>
      <c r="D155" s="26"/>
    </row>
    <row r="156" spans="1:7" x14ac:dyDescent="0.2">
      <c r="A156" s="10"/>
      <c r="B156" s="2"/>
      <c r="D156" s="26"/>
    </row>
    <row r="157" spans="1:7" x14ac:dyDescent="0.2">
      <c r="A157" s="10"/>
      <c r="B157" s="2"/>
      <c r="D157" s="26"/>
    </row>
    <row r="158" spans="1:7" x14ac:dyDescent="0.2">
      <c r="A158" s="10"/>
      <c r="B158" s="2"/>
      <c r="D158" s="26"/>
    </row>
    <row r="159" spans="1:7" x14ac:dyDescent="0.2">
      <c r="A159" s="10"/>
      <c r="B159" s="2"/>
      <c r="D159" s="26"/>
    </row>
    <row r="160" spans="1:7" x14ac:dyDescent="0.2">
      <c r="A160" s="10"/>
      <c r="B160" s="2"/>
      <c r="D160" s="26"/>
    </row>
    <row r="161" spans="1:4" x14ac:dyDescent="0.2">
      <c r="A161" s="10"/>
      <c r="B161" s="2"/>
      <c r="D161" s="26"/>
    </row>
    <row r="162" spans="1:4" x14ac:dyDescent="0.2">
      <c r="A162" s="10"/>
      <c r="B162" s="2"/>
      <c r="D162" s="26"/>
    </row>
    <row r="163" spans="1:4" x14ac:dyDescent="0.2">
      <c r="A163" s="10"/>
      <c r="B163" s="2"/>
      <c r="D163" s="26"/>
    </row>
    <row r="164" spans="1:4" x14ac:dyDescent="0.2">
      <c r="A164" s="10"/>
      <c r="B164" s="2"/>
      <c r="D164" s="26"/>
    </row>
    <row r="165" spans="1:4" x14ac:dyDescent="0.2">
      <c r="A165" s="10"/>
      <c r="B165" s="2"/>
      <c r="D165" s="26"/>
    </row>
    <row r="166" spans="1:4" x14ac:dyDescent="0.2">
      <c r="A166" s="10"/>
      <c r="B166" s="2"/>
      <c r="D166" s="26"/>
    </row>
    <row r="167" spans="1:4" x14ac:dyDescent="0.2">
      <c r="A167" s="10"/>
      <c r="B167" s="2"/>
      <c r="D167" s="26"/>
    </row>
    <row r="168" spans="1:4" x14ac:dyDescent="0.2">
      <c r="A168" s="10"/>
      <c r="B168" s="2"/>
      <c r="D168" s="26"/>
    </row>
    <row r="169" spans="1:4" x14ac:dyDescent="0.2">
      <c r="A169" s="10"/>
      <c r="B169" s="2"/>
      <c r="D169" s="26"/>
    </row>
    <row r="170" spans="1:4" x14ac:dyDescent="0.2">
      <c r="A170" s="10"/>
      <c r="B170" s="2"/>
      <c r="D170" s="26"/>
    </row>
    <row r="171" spans="1:4" x14ac:dyDescent="0.2">
      <c r="A171" s="10"/>
      <c r="B171" s="2"/>
      <c r="D171" s="26"/>
    </row>
    <row r="172" spans="1:4" x14ac:dyDescent="0.2">
      <c r="A172" s="10"/>
      <c r="B172" s="2"/>
      <c r="D172" s="26"/>
    </row>
    <row r="173" spans="1:4" x14ac:dyDescent="0.2">
      <c r="A173" s="10"/>
      <c r="B173" s="2"/>
      <c r="D173" s="26"/>
    </row>
    <row r="174" spans="1:4" x14ac:dyDescent="0.2">
      <c r="A174" s="10"/>
      <c r="B174" s="2"/>
      <c r="D174" s="26"/>
    </row>
    <row r="175" spans="1:4" x14ac:dyDescent="0.2">
      <c r="A175" s="10"/>
      <c r="B175" s="2"/>
      <c r="D175" s="26"/>
    </row>
    <row r="176" spans="1:4" x14ac:dyDescent="0.2">
      <c r="A176" s="10"/>
      <c r="B176" s="2"/>
      <c r="D176" s="26"/>
    </row>
    <row r="177" spans="1:4" x14ac:dyDescent="0.2">
      <c r="A177" s="10"/>
      <c r="B177" s="2"/>
      <c r="D177" s="26"/>
    </row>
    <row r="178" spans="1:4" x14ac:dyDescent="0.2">
      <c r="A178" s="10"/>
      <c r="B178" s="2"/>
      <c r="D178" s="26"/>
    </row>
    <row r="179" spans="1:4" x14ac:dyDescent="0.2">
      <c r="A179" s="10"/>
      <c r="B179" s="2"/>
      <c r="D179" s="26"/>
    </row>
    <row r="180" spans="1:4" x14ac:dyDescent="0.2">
      <c r="A180" s="10"/>
      <c r="B180" s="2"/>
      <c r="D180" s="26"/>
    </row>
    <row r="181" spans="1:4" x14ac:dyDescent="0.2">
      <c r="A181" s="10"/>
      <c r="B181" s="2"/>
      <c r="D181" s="26"/>
    </row>
    <row r="182" spans="1:4" x14ac:dyDescent="0.2">
      <c r="A182" s="10"/>
      <c r="B182" s="2"/>
      <c r="D182" s="26"/>
    </row>
    <row r="183" spans="1:4" x14ac:dyDescent="0.2">
      <c r="A183" s="10"/>
      <c r="B183" s="2"/>
      <c r="D183" s="26"/>
    </row>
    <row r="184" spans="1:4" x14ac:dyDescent="0.2">
      <c r="A184" s="10"/>
      <c r="B184" s="2"/>
      <c r="D184" s="26"/>
    </row>
  </sheetData>
  <sheetProtection password="E5D8" sheet="1" objects="1" scenarios="1"/>
  <protectedRanges>
    <protectedRange sqref="F30 G31:G32 F42:F147" name="Cena" securityDescriptor="O:WDG:WDD:(A;;CC;;;WD)"/>
  </protectedRange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Zdeňka Hermannová</dc:creator>
  <cp:lastModifiedBy>Ing. Zdeňka Dohnalová</cp:lastModifiedBy>
  <dcterms:created xsi:type="dcterms:W3CDTF">2025-10-01T07:31:29Z</dcterms:created>
  <dcterms:modified xsi:type="dcterms:W3CDTF">2025-10-01T07:34:06Z</dcterms:modified>
</cp:coreProperties>
</file>